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2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etsv.sharepoint.com/sites/oetsv-allgemein/Freigegebene Dokumente/General/Regularien+Ordnungen/Gebührenordung/"/>
    </mc:Choice>
  </mc:AlternateContent>
  <xr:revisionPtr revIDLastSave="774" documentId="13_ncr:1_{070ACCB0-2862-6B43-B267-B5731CB982DB}" xr6:coauthVersionLast="47" xr6:coauthVersionMax="47" xr10:uidLastSave="{B3ED9D16-2B63-7644-B0DD-4406CD0909C2}"/>
  <bookViews>
    <workbookView xWindow="9180" yWindow="4040" windowWidth="34680" windowHeight="22840" xr2:uid="{00000000-000D-0000-FFFF-FFFF00000000}"/>
  </bookViews>
  <sheets>
    <sheet name="Formular" sheetId="1" r:id="rId1"/>
    <sheet name="Berechnungstabelle" sheetId="3" r:id="rId2"/>
  </sheets>
  <definedNames>
    <definedName name="_xlnm.Print_Area" localSheetId="0">Formular!$B$1:$I$31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2" i="1" l="1" a="1"/>
  <c r="D22" i="1" s="1"/>
  <c r="N6" i="3" l="1" a="1"/>
  <c r="N6" i="3" s="1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S14" i="3" l="1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140" i="3"/>
  <c r="G141" i="3"/>
  <c r="G142" i="3"/>
  <c r="G143" i="3"/>
  <c r="G144" i="3"/>
  <c r="G145" i="3"/>
  <c r="G146" i="3"/>
  <c r="G147" i="3"/>
  <c r="G148" i="3"/>
  <c r="G149" i="3"/>
  <c r="G150" i="3"/>
  <c r="G151" i="3"/>
  <c r="G152" i="3"/>
  <c r="G153" i="3"/>
  <c r="G154" i="3"/>
  <c r="G155" i="3"/>
  <c r="G156" i="3"/>
  <c r="G157" i="3"/>
  <c r="G158" i="3"/>
  <c r="G159" i="3"/>
  <c r="G160" i="3"/>
  <c r="G161" i="3"/>
  <c r="G162" i="3"/>
  <c r="G163" i="3"/>
  <c r="J30" i="3" s="1"/>
  <c r="G74" i="3"/>
  <c r="J46" i="3" l="1"/>
  <c r="J39" i="3"/>
  <c r="J42" i="3"/>
  <c r="J62" i="3"/>
  <c r="J34" i="3"/>
  <c r="J71" i="3"/>
  <c r="J61" i="3"/>
  <c r="J41" i="3"/>
  <c r="J38" i="3"/>
  <c r="J55" i="3"/>
  <c r="J56" i="3"/>
  <c r="J49" i="3"/>
  <c r="J44" i="3"/>
  <c r="J91" i="3"/>
  <c r="J63" i="3"/>
  <c r="J82" i="3"/>
  <c r="J58" i="3"/>
  <c r="J54" i="3"/>
  <c r="J111" i="3"/>
  <c r="J27" i="3"/>
  <c r="J102" i="3"/>
  <c r="J69" i="3"/>
  <c r="J87" i="3"/>
  <c r="J33" i="3"/>
  <c r="J103" i="3"/>
  <c r="J95" i="3"/>
  <c r="J86" i="3"/>
  <c r="J79" i="3"/>
  <c r="I10" i="3"/>
  <c r="J50" i="3"/>
  <c r="J96" i="3"/>
  <c r="J88" i="3"/>
  <c r="J89" i="3"/>
  <c r="J84" i="3"/>
  <c r="J73" i="3"/>
  <c r="J15" i="3"/>
  <c r="J106" i="3"/>
  <c r="J98" i="3"/>
  <c r="J99" i="3"/>
  <c r="J72" i="3"/>
  <c r="J37" i="3"/>
  <c r="J108" i="3"/>
  <c r="J109" i="3"/>
  <c r="J104" i="3"/>
  <c r="J92" i="3"/>
  <c r="J113" i="3"/>
  <c r="M22" i="3" s="1"/>
  <c r="J26" i="3"/>
  <c r="J19" i="3"/>
  <c r="J31" i="3"/>
  <c r="J112" i="3"/>
  <c r="J21" i="3"/>
  <c r="J77" i="3"/>
  <c r="J80" i="3"/>
  <c r="J65" i="3"/>
  <c r="J48" i="3"/>
  <c r="J83" i="3"/>
  <c r="J22" i="3"/>
  <c r="J75" i="3"/>
  <c r="J66" i="3"/>
  <c r="J59" i="3"/>
  <c r="J47" i="3"/>
  <c r="J23" i="3"/>
  <c r="J85" i="3"/>
  <c r="J76" i="3"/>
  <c r="J68" i="3"/>
  <c r="J64" i="3"/>
  <c r="J107" i="3"/>
  <c r="J43" i="3"/>
  <c r="J78" i="3"/>
  <c r="J74" i="3"/>
  <c r="J32" i="3"/>
  <c r="J53" i="3"/>
  <c r="J67" i="3"/>
  <c r="J105" i="3"/>
  <c r="J52" i="3"/>
  <c r="J17" i="3"/>
  <c r="J20" i="3"/>
  <c r="J70" i="3"/>
  <c r="J14" i="3"/>
  <c r="J94" i="3"/>
  <c r="J93" i="3"/>
  <c r="J40" i="3"/>
  <c r="J90" i="3"/>
  <c r="J25" i="3"/>
  <c r="J16" i="3"/>
  <c r="J57" i="3"/>
  <c r="J60" i="3"/>
  <c r="J110" i="3"/>
  <c r="J35" i="3"/>
  <c r="J18" i="3"/>
  <c r="J45" i="3"/>
  <c r="J36" i="3"/>
  <c r="J28" i="3"/>
  <c r="J29" i="3"/>
  <c r="J24" i="3"/>
  <c r="J51" i="3"/>
  <c r="J101" i="3"/>
  <c r="J81" i="3"/>
  <c r="J97" i="3"/>
  <c r="J100" i="3"/>
  <c r="M36" i="3" l="1"/>
  <c r="M72" i="3"/>
  <c r="M35" i="3"/>
  <c r="M63" i="3"/>
  <c r="M44" i="3"/>
  <c r="M24" i="3"/>
  <c r="M53" i="3"/>
  <c r="M31" i="3"/>
  <c r="M56" i="3"/>
  <c r="M18" i="3"/>
  <c r="M64" i="3"/>
  <c r="M55" i="3"/>
  <c r="M101" i="3"/>
  <c r="M42" i="3"/>
  <c r="M60" i="3"/>
  <c r="M100" i="3"/>
  <c r="M83" i="3"/>
  <c r="M74" i="3"/>
  <c r="M103" i="3"/>
  <c r="M66" i="3"/>
  <c r="M14" i="3"/>
  <c r="M65" i="3"/>
  <c r="M21" i="3"/>
  <c r="M37" i="3"/>
  <c r="M43" i="3"/>
  <c r="M85" i="3"/>
  <c r="M23" i="3"/>
  <c r="L10" i="3"/>
  <c r="M70" i="3"/>
  <c r="M99" i="3"/>
  <c r="M15" i="3"/>
  <c r="M80" i="3"/>
  <c r="M39" i="3"/>
  <c r="M79" i="3"/>
  <c r="M93" i="3"/>
  <c r="M26" i="3"/>
  <c r="M68" i="3"/>
  <c r="M30" i="3"/>
  <c r="M77" i="3"/>
  <c r="M87" i="3"/>
  <c r="M49" i="3"/>
  <c r="M104" i="3"/>
  <c r="M45" i="3"/>
  <c r="M17" i="3"/>
  <c r="M54" i="3"/>
  <c r="M113" i="3"/>
  <c r="P83" i="3" s="1"/>
  <c r="M81" i="3"/>
  <c r="M58" i="3"/>
  <c r="M102" i="3"/>
  <c r="M86" i="3"/>
  <c r="M110" i="3"/>
  <c r="M82" i="3"/>
  <c r="M109" i="3"/>
  <c r="M95" i="3"/>
  <c r="M33" i="3"/>
  <c r="M29" i="3"/>
  <c r="M75" i="3"/>
  <c r="M71" i="3"/>
  <c r="M38" i="3"/>
  <c r="M112" i="3"/>
  <c r="M111" i="3"/>
  <c r="M106" i="3"/>
  <c r="M108" i="3"/>
  <c r="M20" i="3"/>
  <c r="M61" i="3"/>
  <c r="M50" i="3"/>
  <c r="M96" i="3"/>
  <c r="M97" i="3"/>
  <c r="M59" i="3"/>
  <c r="M105" i="3"/>
  <c r="M25" i="3"/>
  <c r="M40" i="3"/>
  <c r="M69" i="3"/>
  <c r="M88" i="3"/>
  <c r="M51" i="3"/>
  <c r="M41" i="3"/>
  <c r="M89" i="3"/>
  <c r="M57" i="3"/>
  <c r="M34" i="3"/>
  <c r="M92" i="3"/>
  <c r="M78" i="3"/>
  <c r="M107" i="3"/>
  <c r="M84" i="3"/>
  <c r="M91" i="3"/>
  <c r="M76" i="3"/>
  <c r="M90" i="3"/>
  <c r="M28" i="3"/>
  <c r="M48" i="3"/>
  <c r="M27" i="3"/>
  <c r="M16" i="3"/>
  <c r="M94" i="3"/>
  <c r="M46" i="3"/>
  <c r="M62" i="3"/>
  <c r="M52" i="3"/>
  <c r="M32" i="3"/>
  <c r="M19" i="3"/>
  <c r="M47" i="3"/>
  <c r="M67" i="3"/>
  <c r="M98" i="3"/>
  <c r="M73" i="3"/>
  <c r="P93" i="3" l="1"/>
  <c r="P25" i="3"/>
  <c r="P32" i="3"/>
  <c r="P15" i="3"/>
  <c r="P34" i="3"/>
  <c r="P106" i="3"/>
  <c r="P107" i="3"/>
  <c r="P45" i="3"/>
  <c r="P53" i="3"/>
  <c r="P43" i="3"/>
  <c r="P66" i="3"/>
  <c r="P63" i="3"/>
  <c r="P46" i="3"/>
  <c r="P37" i="3"/>
  <c r="P55" i="3"/>
  <c r="P42" i="3"/>
  <c r="P64" i="3"/>
  <c r="P95" i="3"/>
  <c r="P51" i="3"/>
  <c r="P112" i="3"/>
  <c r="P30" i="3"/>
  <c r="P77" i="3"/>
  <c r="P101" i="3"/>
  <c r="P67" i="3"/>
  <c r="P35" i="3"/>
  <c r="P108" i="3"/>
  <c r="P54" i="3"/>
  <c r="P84" i="3"/>
  <c r="P73" i="3"/>
  <c r="P44" i="3"/>
  <c r="P103" i="3"/>
  <c r="P97" i="3"/>
  <c r="P65" i="3"/>
  <c r="P88" i="3"/>
  <c r="P69" i="3"/>
  <c r="P23" i="3"/>
  <c r="P14" i="3"/>
  <c r="P81" i="3"/>
  <c r="P48" i="3"/>
  <c r="P111" i="3"/>
  <c r="P47" i="3"/>
  <c r="P31" i="3"/>
  <c r="P68" i="3"/>
  <c r="P87" i="3"/>
  <c r="P24" i="3"/>
  <c r="P78" i="3"/>
  <c r="P59" i="3"/>
  <c r="P18" i="3"/>
  <c r="P26" i="3"/>
  <c r="P72" i="3"/>
  <c r="P52" i="3"/>
  <c r="P20" i="3"/>
  <c r="P74" i="3"/>
  <c r="P109" i="3"/>
  <c r="P105" i="3"/>
  <c r="P16" i="3"/>
  <c r="P41" i="3"/>
  <c r="P85" i="3"/>
  <c r="P27" i="3"/>
  <c r="P91" i="3"/>
  <c r="P75" i="3"/>
  <c r="P110" i="3"/>
  <c r="P38" i="3"/>
  <c r="P22" i="3"/>
  <c r="P33" i="3"/>
  <c r="P71" i="3"/>
  <c r="P36" i="3"/>
  <c r="P89" i="3"/>
  <c r="P58" i="3"/>
  <c r="P57" i="3"/>
  <c r="P100" i="3"/>
  <c r="P40" i="3"/>
  <c r="P50" i="3"/>
  <c r="P17" i="3"/>
  <c r="P28" i="3"/>
  <c r="P49" i="3"/>
  <c r="P102" i="3"/>
  <c r="P94" i="3"/>
  <c r="P29" i="3"/>
  <c r="P113" i="3"/>
  <c r="R10" i="3" s="1"/>
  <c r="P92" i="3"/>
  <c r="P21" i="3"/>
  <c r="P99" i="3"/>
  <c r="P82" i="3"/>
  <c r="P104" i="3"/>
  <c r="O10" i="3"/>
  <c r="P56" i="3"/>
  <c r="P86" i="3"/>
  <c r="P39" i="3"/>
  <c r="P80" i="3"/>
  <c r="P70" i="3"/>
  <c r="P98" i="3"/>
  <c r="P90" i="3"/>
  <c r="P60" i="3"/>
  <c r="P96" i="3"/>
  <c r="P76" i="3"/>
  <c r="P19" i="3"/>
  <c r="P79" i="3"/>
  <c r="P61" i="3"/>
  <c r="P62" i="3"/>
  <c r="F22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<sst xmlns="http://schemas.openxmlformats.org/spreadsheetml/2006/main" count="61" uniqueCount="47">
  <si>
    <t>IBAN BIC</t>
  </si>
  <si>
    <t>Ermittlung Auszahlungsbetrag km-Geld</t>
  </si>
  <si>
    <t>Schnellberechnung - Eingabe Gesamt-km:</t>
  </si>
  <si>
    <t>km</t>
  </si>
  <si>
    <t>Auszahlungsbetrag:</t>
  </si>
  <si>
    <t>€</t>
  </si>
  <si>
    <t>BIS 60 km tour-re-tour</t>
  </si>
  <si>
    <t>151-250 km tour-re-tour</t>
  </si>
  <si>
    <t>251-350 km tour-re-tour</t>
  </si>
  <si>
    <t>351-450 km tour-re-tour</t>
  </si>
  <si>
    <t>über 450 km tour-re-tour</t>
  </si>
  <si>
    <t>FreiwilligenPauschale</t>
  </si>
  <si>
    <t>Sockel</t>
  </si>
  <si>
    <t>30 EUR</t>
  </si>
  <si>
    <t>+</t>
  </si>
  <si>
    <t>Enstpr. Formular verwenden!</t>
  </si>
  <si>
    <t>je km</t>
  </si>
  <si>
    <t>je km &gt;150</t>
  </si>
  <si>
    <t>je km &gt; 250</t>
  </si>
  <si>
    <t>je km &gt; 350</t>
  </si>
  <si>
    <t>je km &gt; 450</t>
  </si>
  <si>
    <t>Betrag</t>
  </si>
  <si>
    <t>km
gesamt</t>
  </si>
  <si>
    <t>Eingabe km: -&gt;</t>
  </si>
  <si>
    <t>Stand: 10/2025</t>
  </si>
  <si>
    <t>KONTO-WORTLAUT</t>
  </si>
  <si>
    <t>BETRIFFT
SUBJECT</t>
  </si>
  <si>
    <t>(Zweck der Fahrt - purpose of the trip)</t>
  </si>
  <si>
    <t>ZIEL DER FAHRT
DESTINATION</t>
  </si>
  <si>
    <t>ZEITRAUM
PERIOD</t>
  </si>
  <si>
    <t>am / von-bis
on / from-to</t>
  </si>
  <si>
    <t>FAMILIEN- und Vorname
SURNAME and given name</t>
  </si>
  <si>
    <t>ADRESSE ABFAHRTSORT
ADDRESS DEPARTURE</t>
  </si>
  <si>
    <t>(Genaue Adresse des Fahrtziels, im Ausland zusätzlich auch das Land - Exact address of the destination, and if abroad, also the country)</t>
  </si>
  <si>
    <t>(Genaue Adresse des Abfahrtsortes, im Ausland zusätzlich auch das Land - Exact address of the destination, and if abroad, also the country)</t>
  </si>
  <si>
    <t>Gefahrene PKW-Kilometer 
(tour-re-tour)
Kilometers driven by car 
(round trip)</t>
  </si>
  <si>
    <t>Kosten Massen-beförderungs-mittel (in Euro)
Costs for public transport (euros)</t>
  </si>
  <si>
    <t xml:space="preserve">IBAN, BIC, EMPFÄNGERKONTO-WORTLAUT
IBAN, BIC, CREDITOR / ACCOUNT NAME </t>
  </si>
  <si>
    <t>Datum / Date</t>
  </si>
  <si>
    <t>Unterschrift / Signature</t>
  </si>
  <si>
    <r>
      <t xml:space="preserve">Summe
</t>
    </r>
    <r>
      <rPr>
        <sz val="9"/>
        <rFont val="Calibri"/>
        <family val="2"/>
        <scheme val="minor"/>
      </rPr>
      <t xml:space="preserve">(in Euro)
</t>
    </r>
    <r>
      <rPr>
        <b/>
        <sz val="9"/>
        <rFont val="Calibri"/>
        <family val="2"/>
        <scheme val="minor"/>
      </rPr>
      <t>Total</t>
    </r>
    <r>
      <rPr>
        <sz val="9"/>
        <rFont val="Calibri"/>
        <family val="2"/>
        <scheme val="minor"/>
      </rPr>
      <t xml:space="preserve">
(euros)</t>
    </r>
  </si>
  <si>
    <t>Der Empfänger der Fahrtkosten ist selbst dafür verantwortlich, etwaig anfallende Abgaben jeglicher Art selbst abzuführen. 
Bestätigung mit Unterschrift.</t>
  </si>
  <si>
    <t>The recipient of the travel expenses is responsible for paying any applicable taxes or duties of any kind. 
Confirmation by signature.</t>
  </si>
  <si>
    <t>1-150 km tour-re-tour</t>
  </si>
  <si>
    <t>Kilometergeld in Euro
(Automatische Berechnung)
Mailage allowance in euros
(automatic calculation)</t>
  </si>
  <si>
    <r>
      <t>Travel Expenses for Teachers/Service Providers</t>
    </r>
    <r>
      <rPr>
        <b/>
        <vertAlign val="superscript"/>
        <sz val="20"/>
        <rFont val="Calibri"/>
        <family val="2"/>
        <scheme val="minor"/>
      </rPr>
      <t xml:space="preserve">                           </t>
    </r>
  </si>
  <si>
    <t xml:space="preserve">Abrechnung Fahrtkosten für Trainer:innen/Dienstleister:innen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</si>
</sst>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(* #,##0.00_);_(* \(#,##0.00\);_(* &quot;-&quot;??_);_(@_)"/>
    <numFmt numFmtId="165" formatCode="_([$€]* #,##0.00_);_([$€]* \(#,##0.00\);_([$€]* &quot;-&quot;??_);_(@_)"/>
    <numFmt numFmtId="166" formatCode="#,##0.00;\-#,##0.00;&quot;&quot;"/>
    <numFmt numFmtId="167" formatCode="#,##0.00_ ;\-#,##0.00\ "/>
    <numFmt numFmtId="168" formatCode="&quot;€&quot;\ #,##0.00"/>
    <numFmt numFmtId="169" formatCode="_-* #,##0_-;\-* #,##0_-;_-* &quot;-&quot;??_-;_-@_-"/>
  </numFmts>
  <fonts count="2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6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i/>
      <sz val="20"/>
      <name val="Calibri"/>
      <family val="2"/>
      <scheme val="minor"/>
    </font>
    <font>
      <b/>
      <vertAlign val="superscript"/>
      <sz val="2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8">
    <xf numFmtId="0" fontId="0" fillId="0" borderId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3" fillId="0" borderId="0">
      <alignment vertical="top"/>
    </xf>
    <xf numFmtId="0" fontId="4" fillId="0" borderId="0"/>
    <xf numFmtId="0" fontId="2" fillId="0" borderId="0"/>
    <xf numFmtId="43" fontId="4" fillId="0" borderId="0" applyFont="0" applyFill="0" applyBorder="0" applyAlignment="0" applyProtection="0"/>
  </cellStyleXfs>
  <cellXfs count="107">
    <xf numFmtId="0" fontId="0" fillId="0" borderId="0" xfId="0"/>
    <xf numFmtId="0" fontId="0" fillId="0" borderId="4" xfId="0" applyBorder="1"/>
    <xf numFmtId="0" fontId="5" fillId="3" borderId="24" xfId="0" applyFont="1" applyFill="1" applyBorder="1" applyAlignment="1" applyProtection="1">
      <alignment horizontal="right"/>
      <protection locked="0"/>
    </xf>
    <xf numFmtId="169" fontId="10" fillId="3" borderId="24" xfId="7" applyNumberFormat="1" applyFont="1" applyFill="1" applyBorder="1" applyAlignment="1" applyProtection="1">
      <alignment horizontal="right"/>
      <protection locked="0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2" fontId="10" fillId="5" borderId="29" xfId="0" applyNumberFormat="1" applyFont="1" applyFill="1" applyBorder="1"/>
    <xf numFmtId="0" fontId="0" fillId="0" borderId="0" xfId="0" applyAlignment="1">
      <alignment horizontal="right"/>
    </xf>
    <xf numFmtId="0" fontId="5" fillId="0" borderId="0" xfId="0" applyFont="1" applyAlignment="1">
      <alignment vertical="top"/>
    </xf>
    <xf numFmtId="0" fontId="0" fillId="0" borderId="4" xfId="0" applyBorder="1" applyAlignment="1">
      <alignment horizontal="right"/>
    </xf>
    <xf numFmtId="168" fontId="0" fillId="0" borderId="0" xfId="0" applyNumberFormat="1"/>
    <xf numFmtId="168" fontId="0" fillId="0" borderId="0" xfId="0" applyNumberFormat="1" applyAlignment="1">
      <alignment horizontal="right"/>
    </xf>
    <xf numFmtId="0" fontId="0" fillId="0" borderId="1" xfId="0" applyBorder="1" applyAlignment="1">
      <alignment horizontal="right"/>
    </xf>
    <xf numFmtId="0" fontId="0" fillId="0" borderId="1" xfId="0" applyBorder="1"/>
    <xf numFmtId="168" fontId="0" fillId="0" borderId="0" xfId="0" quotePrefix="1" applyNumberFormat="1" applyAlignment="1">
      <alignment horizontal="center"/>
    </xf>
    <xf numFmtId="0" fontId="0" fillId="0" borderId="13" xfId="0" applyBorder="1" applyAlignment="1">
      <alignment horizontal="right"/>
    </xf>
    <xf numFmtId="168" fontId="0" fillId="0" borderId="14" xfId="0" applyNumberFormat="1" applyBorder="1"/>
    <xf numFmtId="2" fontId="0" fillId="0" borderId="14" xfId="0" applyNumberFormat="1" applyBorder="1" applyAlignment="1">
      <alignment horizontal="right"/>
    </xf>
    <xf numFmtId="2" fontId="0" fillId="0" borderId="13" xfId="0" applyNumberFormat="1" applyBorder="1" applyAlignment="1">
      <alignment horizontal="right"/>
    </xf>
    <xf numFmtId="168" fontId="0" fillId="0" borderId="14" xfId="0" applyNumberFormat="1" applyBorder="1" applyAlignment="1">
      <alignment horizontal="right"/>
    </xf>
    <xf numFmtId="2" fontId="0" fillId="0" borderId="15" xfId="0" applyNumberFormat="1" applyBorder="1" applyAlignment="1">
      <alignment horizontal="right"/>
    </xf>
    <xf numFmtId="0" fontId="0" fillId="0" borderId="15" xfId="0" applyBorder="1"/>
    <xf numFmtId="0" fontId="0" fillId="0" borderId="0" xfId="0" applyAlignment="1">
      <alignment vertical="center"/>
    </xf>
    <xf numFmtId="0" fontId="0" fillId="4" borderId="16" xfId="0" applyFill="1" applyBorder="1" applyAlignment="1">
      <alignment vertical="center"/>
    </xf>
    <xf numFmtId="0" fontId="0" fillId="4" borderId="17" xfId="0" applyFill="1" applyBorder="1" applyAlignment="1">
      <alignment horizontal="center" vertical="center"/>
    </xf>
    <xf numFmtId="0" fontId="0" fillId="4" borderId="18" xfId="0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0" fontId="0" fillId="4" borderId="17" xfId="0" applyFill="1" applyBorder="1" applyAlignment="1">
      <alignment horizontal="center" vertical="center" wrapText="1"/>
    </xf>
    <xf numFmtId="0" fontId="0" fillId="4" borderId="27" xfId="0" applyFill="1" applyBorder="1" applyAlignment="1">
      <alignment horizontal="center" vertical="center" wrapText="1"/>
    </xf>
    <xf numFmtId="0" fontId="0" fillId="0" borderId="3" xfId="0" applyBorder="1"/>
    <xf numFmtId="0" fontId="0" fillId="0" borderId="2" xfId="0" applyBorder="1"/>
    <xf numFmtId="168" fontId="0" fillId="0" borderId="7" xfId="0" applyNumberFormat="1" applyBorder="1" applyAlignment="1">
      <alignment horizontal="right"/>
    </xf>
    <xf numFmtId="2" fontId="0" fillId="0" borderId="3" xfId="0" applyNumberFormat="1" applyBorder="1" applyAlignment="1">
      <alignment horizontal="right"/>
    </xf>
    <xf numFmtId="0" fontId="0" fillId="0" borderId="2" xfId="0" applyBorder="1" applyAlignment="1">
      <alignment horizontal="right"/>
    </xf>
    <xf numFmtId="2" fontId="5" fillId="0" borderId="25" xfId="0" applyNumberFormat="1" applyFont="1" applyBorder="1" applyAlignment="1">
      <alignment horizontal="right"/>
    </xf>
    <xf numFmtId="168" fontId="5" fillId="0" borderId="26" xfId="0" applyNumberFormat="1" applyFont="1" applyBorder="1"/>
    <xf numFmtId="2" fontId="0" fillId="0" borderId="0" xfId="0" applyNumberFormat="1" applyAlignment="1">
      <alignment horizontal="right"/>
    </xf>
    <xf numFmtId="0" fontId="0" fillId="0" borderId="19" xfId="0" applyBorder="1"/>
    <xf numFmtId="0" fontId="0" fillId="0" borderId="6" xfId="0" applyBorder="1"/>
    <xf numFmtId="168" fontId="0" fillId="2" borderId="20" xfId="0" applyNumberFormat="1" applyFill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19" xfId="0" applyBorder="1" applyAlignment="1">
      <alignment horizontal="right"/>
    </xf>
    <xf numFmtId="0" fontId="0" fillId="0" borderId="6" xfId="0" applyBorder="1" applyAlignment="1">
      <alignment horizontal="right"/>
    </xf>
    <xf numFmtId="2" fontId="0" fillId="0" borderId="19" xfId="0" applyNumberFormat="1" applyBorder="1" applyAlignment="1">
      <alignment horizontal="right"/>
    </xf>
    <xf numFmtId="0" fontId="12" fillId="0" borderId="0" xfId="3" applyFont="1" applyAlignment="1">
      <alignment vertical="top" wrapText="1"/>
    </xf>
    <xf numFmtId="0" fontId="12" fillId="0" borderId="0" xfId="3" applyFont="1" applyAlignment="1">
      <alignment horizontal="center" vertical="top" wrapText="1"/>
    </xf>
    <xf numFmtId="0" fontId="1" fillId="0" borderId="12" xfId="0" applyFont="1" applyBorder="1" applyAlignment="1">
      <alignment wrapText="1"/>
    </xf>
    <xf numFmtId="0" fontId="6" fillId="0" borderId="0" xfId="0" applyFont="1" applyAlignment="1">
      <alignment horizontal="center"/>
    </xf>
    <xf numFmtId="0" fontId="0" fillId="0" borderId="0" xfId="0" applyAlignment="1">
      <alignment vertical="top"/>
    </xf>
    <xf numFmtId="0" fontId="6" fillId="0" borderId="0" xfId="0" applyFont="1" applyAlignment="1">
      <alignment horizontal="center" vertical="top"/>
    </xf>
    <xf numFmtId="14" fontId="1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" fontId="13" fillId="0" borderId="0" xfId="0" applyNumberFormat="1" applyFont="1" applyAlignment="1">
      <alignment horizontal="center"/>
    </xf>
    <xf numFmtId="0" fontId="14" fillId="0" borderId="0" xfId="0" applyFont="1" applyAlignment="1">
      <alignment horizontal="center" vertical="center" wrapText="1"/>
    </xf>
    <xf numFmtId="0" fontId="14" fillId="0" borderId="30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14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wrapText="1"/>
    </xf>
    <xf numFmtId="0" fontId="17" fillId="0" borderId="0" xfId="0" applyFont="1"/>
    <xf numFmtId="0" fontId="0" fillId="0" borderId="12" xfId="0" applyBorder="1" applyAlignment="1" applyProtection="1">
      <alignment horizontal="left"/>
      <protection locked="0"/>
    </xf>
    <xf numFmtId="0" fontId="11" fillId="0" borderId="9" xfId="0" applyFont="1" applyBorder="1" applyAlignment="1" applyProtection="1">
      <alignment horizontal="left" vertical="center" wrapText="1"/>
      <protection locked="0"/>
    </xf>
    <xf numFmtId="0" fontId="11" fillId="0" borderId="26" xfId="0" applyFont="1" applyBorder="1" applyAlignment="1" applyProtection="1">
      <alignment horizontal="left" vertical="center" wrapText="1"/>
      <protection locked="0"/>
    </xf>
    <xf numFmtId="0" fontId="14" fillId="0" borderId="0" xfId="0" applyFont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35" xfId="0" applyFont="1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167" fontId="19" fillId="6" borderId="38" xfId="0" applyNumberFormat="1" applyFont="1" applyFill="1" applyBorder="1" applyAlignment="1">
      <alignment horizontal="center" vertical="center" wrapText="1"/>
    </xf>
    <xf numFmtId="0" fontId="19" fillId="6" borderId="32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wrapText="1"/>
    </xf>
    <xf numFmtId="0" fontId="1" fillId="0" borderId="12" xfId="0" applyFont="1" applyBorder="1"/>
    <xf numFmtId="0" fontId="1" fillId="0" borderId="0" xfId="0" applyFont="1" applyAlignment="1">
      <alignment horizontal="center"/>
    </xf>
    <xf numFmtId="14" fontId="13" fillId="0" borderId="0" xfId="0" applyNumberFormat="1" applyFont="1" applyAlignment="1">
      <alignment horizontal="center"/>
    </xf>
    <xf numFmtId="0" fontId="16" fillId="0" borderId="27" xfId="0" applyFont="1" applyBorder="1" applyAlignment="1">
      <alignment horizontal="center" vertical="center" wrapText="1"/>
    </xf>
    <xf numFmtId="0" fontId="16" fillId="0" borderId="35" xfId="0" applyFont="1" applyBorder="1" applyAlignment="1">
      <alignment horizontal="center" vertical="center" wrapText="1"/>
    </xf>
    <xf numFmtId="0" fontId="20" fillId="0" borderId="0" xfId="3" applyFont="1" applyAlignment="1">
      <alignment horizontal="center" vertical="top" wrapText="1"/>
    </xf>
    <xf numFmtId="0" fontId="20" fillId="0" borderId="0" xfId="3" applyFont="1" applyAlignment="1">
      <alignment horizontal="center" vertical="center" wrapText="1"/>
    </xf>
    <xf numFmtId="0" fontId="0" fillId="0" borderId="12" xfId="0" applyBorder="1" applyAlignment="1" applyProtection="1">
      <alignment horizontal="left"/>
      <protection locked="0"/>
    </xf>
    <xf numFmtId="0" fontId="17" fillId="0" borderId="0" xfId="0" applyFont="1" applyAlignment="1">
      <alignment wrapText="1"/>
    </xf>
    <xf numFmtId="0" fontId="17" fillId="0" borderId="0" xfId="0" applyFont="1"/>
    <xf numFmtId="0" fontId="11" fillId="0" borderId="8" xfId="0" applyFont="1" applyBorder="1" applyAlignment="1" applyProtection="1">
      <alignment horizontal="left"/>
      <protection locked="0"/>
    </xf>
    <xf numFmtId="0" fontId="11" fillId="0" borderId="12" xfId="0" applyFont="1" applyBorder="1" applyAlignment="1" applyProtection="1">
      <alignment horizontal="left"/>
      <protection locked="0"/>
    </xf>
    <xf numFmtId="0" fontId="11" fillId="0" borderId="8" xfId="0" applyFont="1" applyBorder="1" applyAlignment="1" applyProtection="1">
      <alignment horizontal="left" wrapText="1"/>
      <protection locked="0"/>
    </xf>
    <xf numFmtId="0" fontId="11" fillId="0" borderId="12" xfId="0" applyFont="1" applyBorder="1" applyAlignment="1" applyProtection="1">
      <alignment horizontal="left" wrapText="1"/>
      <protection locked="0"/>
    </xf>
    <xf numFmtId="0" fontId="6" fillId="0" borderId="11" xfId="0" applyFont="1" applyBorder="1" applyAlignment="1">
      <alignment horizontal="left" vertical="top"/>
    </xf>
    <xf numFmtId="0" fontId="11" fillId="0" borderId="8" xfId="0" applyFont="1" applyBorder="1" applyAlignment="1" applyProtection="1">
      <alignment horizontal="left" vertical="center" wrapText="1"/>
      <protection locked="0"/>
    </xf>
    <xf numFmtId="0" fontId="11" fillId="0" borderId="12" xfId="0" applyFont="1" applyBorder="1" applyAlignment="1" applyProtection="1">
      <alignment horizontal="left" vertical="center" wrapText="1"/>
      <protection locked="0"/>
    </xf>
    <xf numFmtId="0" fontId="18" fillId="0" borderId="5" xfId="0" quotePrefix="1" applyFont="1" applyBorder="1" applyAlignment="1" applyProtection="1">
      <alignment horizontal="center" vertical="center" wrapText="1"/>
      <protection locked="0"/>
    </xf>
    <xf numFmtId="0" fontId="18" fillId="0" borderId="19" xfId="0" applyFont="1" applyBorder="1" applyAlignment="1" applyProtection="1">
      <alignment horizontal="center" vertical="center" wrapText="1"/>
      <protection locked="0"/>
    </xf>
    <xf numFmtId="166" fontId="1" fillId="0" borderId="31" xfId="0" applyNumberFormat="1" applyFont="1" applyBorder="1" applyAlignment="1">
      <alignment horizontal="center" vertical="center"/>
    </xf>
    <xf numFmtId="166" fontId="1" fillId="0" borderId="35" xfId="0" applyNumberFormat="1" applyFont="1" applyBorder="1" applyAlignment="1">
      <alignment horizontal="center" vertical="center"/>
    </xf>
    <xf numFmtId="0" fontId="18" fillId="0" borderId="37" xfId="0" applyFont="1" applyBorder="1" applyAlignment="1" applyProtection="1">
      <alignment horizontal="center" vertical="center" wrapText="1"/>
      <protection locked="0"/>
    </xf>
    <xf numFmtId="0" fontId="18" fillId="0" borderId="36" xfId="0" applyFont="1" applyBorder="1" applyAlignment="1" applyProtection="1">
      <alignment horizontal="center" vertical="center" wrapText="1"/>
      <protection locked="0"/>
    </xf>
    <xf numFmtId="0" fontId="0" fillId="0" borderId="4" xfId="0" applyBorder="1"/>
    <xf numFmtId="0" fontId="0" fillId="0" borderId="1" xfId="0" applyBorder="1"/>
    <xf numFmtId="0" fontId="0" fillId="0" borderId="13" xfId="0" applyBorder="1"/>
    <xf numFmtId="0" fontId="0" fillId="0" borderId="15" xfId="0" applyBorder="1"/>
    <xf numFmtId="0" fontId="9" fillId="0" borderId="0" xfId="0" applyFont="1" applyAlignment="1">
      <alignment horizontal="center"/>
    </xf>
    <xf numFmtId="0" fontId="8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0" xfId="0" applyFont="1" applyAlignment="1">
      <alignment horizontal="right"/>
    </xf>
    <xf numFmtId="0" fontId="8" fillId="0" borderId="28" xfId="0" applyFont="1" applyBorder="1" applyAlignment="1">
      <alignment horizontal="right"/>
    </xf>
  </cellXfs>
  <cellStyles count="8">
    <cellStyle name="Euro" xfId="1" xr:uid="{00000000-0005-0000-0000-000000000000}"/>
    <cellStyle name="Komma" xfId="7" builtinId="3"/>
    <cellStyle name="Komma 2" xfId="2" xr:uid="{00000000-0005-0000-0000-000001000000}"/>
    <cellStyle name="Standard" xfId="0" builtinId="0"/>
    <cellStyle name="Standard 2" xfId="3" xr:uid="{00000000-0005-0000-0000-000003000000}"/>
    <cellStyle name="Standard 2 2" xfId="4" xr:uid="{00000000-0005-0000-0000-000004000000}"/>
    <cellStyle name="Standard 2 3" xfId="5" xr:uid="{00000000-0005-0000-0000-000005000000}"/>
    <cellStyle name="Standard 3" xfId="6" xr:uid="{00000000-0005-0000-0000-000006000000}"/>
  </cellStyles>
  <dxfs count="4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14792</xdr:colOff>
      <xdr:row>0</xdr:row>
      <xdr:rowOff>158749</xdr:rowOff>
    </xdr:from>
    <xdr:to>
      <xdr:col>2</xdr:col>
      <xdr:colOff>750814</xdr:colOff>
      <xdr:row>3</xdr:row>
      <xdr:rowOff>52916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A76909C0-9C69-1DE1-33BC-83C50A54F8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6875" y="158749"/>
          <a:ext cx="1519189" cy="6773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J32"/>
  <sheetViews>
    <sheetView showGridLines="0" tabSelected="1" zoomScale="120" zoomScaleNormal="120" zoomScaleSheetLayoutView="145" zoomScalePageLayoutView="55" workbookViewId="0">
      <selection activeCell="C22" sqref="C22:C23"/>
    </sheetView>
  </sheetViews>
  <sheetFormatPr baseColWidth="10" defaultColWidth="11.5" defaultRowHeight="15" x14ac:dyDescent="0.2"/>
  <cols>
    <col min="1" max="1" width="7.6640625" customWidth="1"/>
    <col min="2" max="2" width="10.33203125" customWidth="1"/>
    <col min="3" max="4" width="12.1640625" customWidth="1"/>
    <col min="5" max="5" width="10.1640625" customWidth="1"/>
    <col min="6" max="6" width="11.33203125" customWidth="1"/>
    <col min="7" max="7" width="11.5" customWidth="1"/>
    <col min="8" max="8" width="32.33203125" customWidth="1"/>
    <col min="9" max="9" width="6.33203125" customWidth="1"/>
    <col min="10" max="10" width="4.6640625" customWidth="1"/>
  </cols>
  <sheetData>
    <row r="3" spans="1:10" ht="32" customHeight="1" x14ac:dyDescent="0.2"/>
    <row r="4" spans="1:10" ht="26" x14ac:dyDescent="0.2">
      <c r="B4" s="80" t="s">
        <v>46</v>
      </c>
      <c r="C4" s="80"/>
      <c r="D4" s="80"/>
      <c r="E4" s="80"/>
      <c r="F4" s="80"/>
      <c r="G4" s="80"/>
      <c r="H4" s="80"/>
      <c r="I4" s="80"/>
      <c r="J4" s="44"/>
    </row>
    <row r="5" spans="1:10" ht="34" customHeight="1" x14ac:dyDescent="0.2">
      <c r="B5" s="79" t="s">
        <v>45</v>
      </c>
      <c r="C5" s="79"/>
      <c r="D5" s="79"/>
      <c r="E5" s="79"/>
      <c r="F5" s="79"/>
      <c r="G5" s="79"/>
      <c r="H5" s="79"/>
      <c r="I5" s="79"/>
      <c r="J5" s="44"/>
    </row>
    <row r="6" spans="1:10" ht="10" customHeight="1" x14ac:dyDescent="0.2">
      <c r="A6" s="45"/>
      <c r="B6" s="45"/>
      <c r="C6" s="45"/>
      <c r="D6" s="45"/>
      <c r="E6" s="45"/>
      <c r="F6" s="45"/>
      <c r="G6" s="45"/>
      <c r="H6" s="45"/>
      <c r="I6" s="45"/>
      <c r="J6" s="45"/>
    </row>
    <row r="7" spans="1:10" ht="23.25" customHeight="1" x14ac:dyDescent="0.2">
      <c r="A7" s="45"/>
      <c r="B7" s="45"/>
      <c r="C7" s="45"/>
      <c r="D7" s="45"/>
      <c r="E7" s="45"/>
      <c r="F7" s="45"/>
      <c r="G7" s="45"/>
      <c r="H7" s="45"/>
      <c r="I7" s="45"/>
      <c r="J7" s="45"/>
    </row>
    <row r="8" spans="1:10" ht="36" customHeight="1" x14ac:dyDescent="0.2">
      <c r="A8" s="45"/>
      <c r="B8" s="73" t="s">
        <v>26</v>
      </c>
      <c r="C8" s="74"/>
      <c r="D8" s="89"/>
      <c r="E8" s="90"/>
      <c r="F8" s="90"/>
      <c r="G8" s="90"/>
      <c r="H8" s="90"/>
      <c r="I8" s="90"/>
      <c r="J8" s="45"/>
    </row>
    <row r="9" spans="1:10" ht="17" customHeight="1" x14ac:dyDescent="0.2">
      <c r="B9" s="75"/>
      <c r="C9" s="75"/>
      <c r="D9" s="88" t="s">
        <v>27</v>
      </c>
      <c r="E9" s="88"/>
      <c r="F9" s="88"/>
      <c r="G9" s="88"/>
      <c r="H9" s="88"/>
      <c r="I9" s="88"/>
      <c r="J9" s="47"/>
    </row>
    <row r="10" spans="1:10" ht="45" customHeight="1" x14ac:dyDescent="0.2">
      <c r="A10" s="45"/>
      <c r="B10" s="73" t="s">
        <v>28</v>
      </c>
      <c r="C10" s="74"/>
      <c r="D10" s="86"/>
      <c r="E10" s="87"/>
      <c r="F10" s="87"/>
      <c r="G10" s="87"/>
      <c r="H10" s="87"/>
      <c r="I10" s="87"/>
      <c r="J10" s="45"/>
    </row>
    <row r="11" spans="1:10" ht="17" customHeight="1" x14ac:dyDescent="0.2">
      <c r="B11" s="75"/>
      <c r="C11" s="75"/>
      <c r="D11" s="88" t="s">
        <v>33</v>
      </c>
      <c r="E11" s="88"/>
      <c r="F11" s="88"/>
      <c r="G11" s="88"/>
      <c r="H11" s="88"/>
      <c r="I11" s="88"/>
      <c r="J11" s="47"/>
    </row>
    <row r="12" spans="1:10" ht="45" customHeight="1" x14ac:dyDescent="0.2">
      <c r="A12" s="45"/>
      <c r="B12" s="46" t="s">
        <v>29</v>
      </c>
      <c r="C12" s="46" t="s">
        <v>30</v>
      </c>
      <c r="D12" s="84"/>
      <c r="E12" s="85"/>
      <c r="F12" s="85"/>
      <c r="G12" s="85"/>
      <c r="J12" s="45"/>
    </row>
    <row r="13" spans="1:10" ht="12" customHeight="1" x14ac:dyDescent="0.2">
      <c r="B13" s="75"/>
      <c r="C13" s="75"/>
      <c r="D13" s="47"/>
      <c r="E13" s="47"/>
      <c r="G13" s="47"/>
      <c r="H13" s="47"/>
      <c r="I13" s="47"/>
      <c r="J13" s="47"/>
    </row>
    <row r="14" spans="1:10" ht="34" customHeight="1" x14ac:dyDescent="0.2">
      <c r="A14" s="45"/>
      <c r="B14" s="73" t="s">
        <v>31</v>
      </c>
      <c r="C14" s="74"/>
      <c r="D14" s="84"/>
      <c r="E14" s="85"/>
      <c r="F14" s="85"/>
      <c r="G14" s="85"/>
      <c r="H14" s="85"/>
      <c r="I14" s="85"/>
      <c r="J14" s="45"/>
    </row>
    <row r="15" spans="1:10" ht="12" customHeight="1" x14ac:dyDescent="0.2">
      <c r="B15" s="75"/>
      <c r="C15" s="75"/>
      <c r="D15" s="47"/>
      <c r="E15" s="47"/>
      <c r="G15" s="47"/>
      <c r="H15" s="47"/>
      <c r="I15" s="47"/>
      <c r="J15" s="47"/>
    </row>
    <row r="16" spans="1:10" ht="36" customHeight="1" x14ac:dyDescent="0.2">
      <c r="A16" s="45"/>
      <c r="B16" s="73" t="s">
        <v>32</v>
      </c>
      <c r="C16" s="74"/>
      <c r="D16" s="86"/>
      <c r="E16" s="87"/>
      <c r="F16" s="87"/>
      <c r="G16" s="87"/>
      <c r="H16" s="87"/>
      <c r="I16" s="87"/>
      <c r="J16" s="45"/>
    </row>
    <row r="17" spans="1:10" s="48" customFormat="1" ht="17" customHeight="1" x14ac:dyDescent="0.2">
      <c r="B17" s="49"/>
      <c r="C17" s="49"/>
      <c r="D17" s="88" t="s">
        <v>34</v>
      </c>
      <c r="E17" s="88"/>
      <c r="F17" s="88"/>
      <c r="G17" s="88"/>
      <c r="H17" s="88"/>
      <c r="I17" s="88"/>
      <c r="J17" s="49"/>
    </row>
    <row r="18" spans="1:10" ht="12" customHeight="1" x14ac:dyDescent="0.2">
      <c r="B18" s="47"/>
      <c r="C18" s="47"/>
      <c r="D18" s="47"/>
      <c r="E18" s="47"/>
      <c r="G18" s="47"/>
      <c r="H18" s="47"/>
      <c r="I18" s="47"/>
      <c r="J18" s="47"/>
    </row>
    <row r="19" spans="1:10" ht="25" customHeight="1" thickBot="1" x14ac:dyDescent="0.25">
      <c r="D19" s="50"/>
      <c r="E19" s="76"/>
      <c r="F19" s="76"/>
      <c r="G19" s="51"/>
      <c r="H19" s="51"/>
      <c r="I19" s="52"/>
    </row>
    <row r="20" spans="1:10" ht="37" customHeight="1" x14ac:dyDescent="0.2">
      <c r="A20" s="62"/>
      <c r="C20" s="69" t="s">
        <v>35</v>
      </c>
      <c r="D20" s="63" t="s">
        <v>44</v>
      </c>
      <c r="E20" s="63" t="s">
        <v>36</v>
      </c>
      <c r="F20" s="77" t="s">
        <v>40</v>
      </c>
      <c r="G20" s="65" t="s">
        <v>37</v>
      </c>
      <c r="H20" s="66"/>
    </row>
    <row r="21" spans="1:10" ht="87" customHeight="1" thickBot="1" x14ac:dyDescent="0.25">
      <c r="A21" s="62"/>
      <c r="C21" s="70"/>
      <c r="D21" s="64"/>
      <c r="E21" s="64"/>
      <c r="F21" s="78"/>
      <c r="G21" s="67"/>
      <c r="H21" s="68"/>
    </row>
    <row r="22" spans="1:10" ht="32" customHeight="1" x14ac:dyDescent="0.2">
      <c r="A22" s="53"/>
      <c r="C22" s="91"/>
      <c r="D22" s="93" cm="1">
        <f t="array" ref="D22">_xlfn.IFS(ISBLANK(C22),0,C22&lt;=150,Berechnungstabelle!$F$12*C22,AND(C22&gt;150,C22&lt;=250),(C22-150)*Berechnungstabelle!$I$12+Berechnungstabelle!$I$10,AND(C22&gt;250,C22&lt;=350),(C22-250)*Berechnungstabelle!$L$12+Berechnungstabelle!$L$10,AND(C22&gt;350,C22&lt;=450),(C22-350)*Berechnungstabelle!$O$12+Berechnungstabelle!$O$10,C22&gt;450,(C22-450)*Berechnungstabelle!$R$12+Berechnungstabelle!$R$10)</f>
        <v>0</v>
      </c>
      <c r="E22" s="95"/>
      <c r="F22" s="71">
        <f>D22+E22</f>
        <v>0</v>
      </c>
      <c r="G22" s="54" t="s">
        <v>0</v>
      </c>
      <c r="H22" s="60"/>
    </row>
    <row r="23" spans="1:10" ht="32" customHeight="1" thickBot="1" x14ac:dyDescent="0.25">
      <c r="A23" s="55"/>
      <c r="C23" s="92"/>
      <c r="D23" s="94"/>
      <c r="E23" s="96"/>
      <c r="F23" s="72"/>
      <c r="G23" s="56" t="s">
        <v>25</v>
      </c>
      <c r="H23" s="61"/>
    </row>
    <row r="26" spans="1:10" ht="31" customHeight="1" x14ac:dyDescent="0.2">
      <c r="C26" s="82" t="s">
        <v>41</v>
      </c>
      <c r="D26" s="82"/>
      <c r="E26" s="82"/>
      <c r="F26" s="82"/>
      <c r="G26" s="82"/>
      <c r="H26" s="82"/>
      <c r="I26" s="57"/>
    </row>
    <row r="27" spans="1:10" ht="45" customHeight="1" x14ac:dyDescent="0.2">
      <c r="C27" s="82" t="s">
        <v>42</v>
      </c>
      <c r="D27" s="83"/>
      <c r="E27" s="83"/>
      <c r="F27" s="83"/>
      <c r="G27" s="83"/>
      <c r="H27" s="83"/>
      <c r="I27" s="58"/>
    </row>
    <row r="30" spans="1:10" ht="2" customHeight="1" x14ac:dyDescent="0.2"/>
    <row r="31" spans="1:10" ht="46" customHeight="1" x14ac:dyDescent="0.2">
      <c r="C31" s="59"/>
      <c r="E31" s="81"/>
      <c r="F31" s="81"/>
      <c r="G31" s="81"/>
      <c r="H31" s="81"/>
    </row>
    <row r="32" spans="1:10" x14ac:dyDescent="0.2">
      <c r="C32" t="s">
        <v>38</v>
      </c>
      <c r="E32" t="s">
        <v>39</v>
      </c>
    </row>
  </sheetData>
  <sheetProtection sheet="1" selectLockedCells="1"/>
  <mergeCells count="32">
    <mergeCell ref="B5:I5"/>
    <mergeCell ref="B4:I4"/>
    <mergeCell ref="E31:H31"/>
    <mergeCell ref="C26:H26"/>
    <mergeCell ref="C27:H27"/>
    <mergeCell ref="D12:G12"/>
    <mergeCell ref="D14:I14"/>
    <mergeCell ref="D16:I16"/>
    <mergeCell ref="D17:I17"/>
    <mergeCell ref="D8:I8"/>
    <mergeCell ref="D9:I9"/>
    <mergeCell ref="D10:I10"/>
    <mergeCell ref="D11:I11"/>
    <mergeCell ref="C22:C23"/>
    <mergeCell ref="D22:D23"/>
    <mergeCell ref="E22:E23"/>
    <mergeCell ref="F22:F23"/>
    <mergeCell ref="B8:C8"/>
    <mergeCell ref="B10:C10"/>
    <mergeCell ref="B14:C14"/>
    <mergeCell ref="B9:C9"/>
    <mergeCell ref="B11:C11"/>
    <mergeCell ref="B13:C13"/>
    <mergeCell ref="B15:C15"/>
    <mergeCell ref="B16:C16"/>
    <mergeCell ref="E19:F19"/>
    <mergeCell ref="F20:F21"/>
    <mergeCell ref="A20:A21"/>
    <mergeCell ref="E20:E21"/>
    <mergeCell ref="G20:H21"/>
    <mergeCell ref="C20:C21"/>
    <mergeCell ref="D20:D21"/>
  </mergeCells>
  <pageMargins left="0.7" right="0.7" top="0.75" bottom="0.75" header="0.3" footer="0.3"/>
  <pageSetup paperSize="9" scale="7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732E1-16EB-C645-A516-54A9AA6C730F}">
  <dimension ref="C4:S173"/>
  <sheetViews>
    <sheetView zoomScale="150" workbookViewId="0">
      <selection activeCell="H6" sqref="H6"/>
    </sheetView>
  </sheetViews>
  <sheetFormatPr baseColWidth="10" defaultColWidth="10.83203125" defaultRowHeight="15" x14ac:dyDescent="0.2"/>
  <cols>
    <col min="4" max="4" width="13" customWidth="1"/>
    <col min="5" max="5" width="10.33203125" customWidth="1"/>
    <col min="6" max="6" width="5.83203125" bestFit="1" customWidth="1"/>
    <col min="7" max="7" width="7.5" style="7" customWidth="1"/>
    <col min="8" max="8" width="10.33203125" style="7" customWidth="1"/>
    <col min="9" max="9" width="6.6640625" style="7" bestFit="1" customWidth="1"/>
    <col min="10" max="10" width="8.33203125" style="7" customWidth="1"/>
    <col min="11" max="11" width="10.33203125" style="7" customWidth="1"/>
    <col min="12" max="13" width="7.6640625" style="7" bestFit="1" customWidth="1"/>
    <col min="14" max="14" width="10.33203125" style="7" customWidth="1"/>
    <col min="15" max="16" width="7.6640625" style="7" bestFit="1" customWidth="1"/>
    <col min="17" max="17" width="13.5" style="7" customWidth="1"/>
    <col min="18" max="18" width="7.6640625" style="7" bestFit="1" customWidth="1"/>
    <col min="19" max="19" width="9.1640625" customWidth="1"/>
  </cols>
  <sheetData>
    <row r="4" spans="3:19" ht="24" x14ac:dyDescent="0.3">
      <c r="C4" s="101" t="s">
        <v>1</v>
      </c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</row>
    <row r="5" spans="3:19" ht="25" thickBot="1" x14ac:dyDescent="0.35"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</row>
    <row r="6" spans="3:19" ht="26" thickTop="1" thickBot="1" x14ac:dyDescent="0.35">
      <c r="C6" s="105" t="s">
        <v>2</v>
      </c>
      <c r="D6" s="105"/>
      <c r="E6" s="105"/>
      <c r="F6" s="105"/>
      <c r="G6" s="105"/>
      <c r="H6" s="3"/>
      <c r="I6" s="5" t="s">
        <v>3</v>
      </c>
      <c r="J6" s="4"/>
      <c r="K6" s="105" t="s">
        <v>4</v>
      </c>
      <c r="L6" s="105"/>
      <c r="M6" s="106"/>
      <c r="N6" s="6" cm="1">
        <f t="array" ref="N6">_xlfn.IFS(ISBLANK(H6),0,H6&lt;=150,Berechnungstabelle!$F$12*H6,AND(H6&gt;150,H6&lt;=250),(H6-150)*Berechnungstabelle!$I$12+Berechnungstabelle!$I$10,AND(H6&gt;250,H6&lt;=350),(H6-250)*Berechnungstabelle!$L$12+Berechnungstabelle!$L$10,AND(H6&gt;350,H6&lt;=450),(H6-350)*Berechnungstabelle!$O$12+Berechnungstabelle!$O$10,H6&gt;450,(H6-450)*Berechnungstabelle!$R$12+Berechnungstabelle!$R$10)</f>
        <v>0</v>
      </c>
      <c r="O6" s="5" t="s">
        <v>5</v>
      </c>
      <c r="Q6" s="4"/>
      <c r="R6" s="4"/>
      <c r="S6" s="4"/>
    </row>
    <row r="7" spans="3:19" ht="16" thickTop="1" x14ac:dyDescent="0.2"/>
    <row r="8" spans="3:19" ht="16" thickBot="1" x14ac:dyDescent="0.25"/>
    <row r="9" spans="3:19" s="8" customFormat="1" ht="27" customHeight="1" thickBot="1" x14ac:dyDescent="0.25">
      <c r="C9" s="102" t="s">
        <v>6</v>
      </c>
      <c r="D9" s="103"/>
      <c r="E9" s="102" t="s">
        <v>43</v>
      </c>
      <c r="F9" s="103"/>
      <c r="G9" s="104"/>
      <c r="H9" s="102" t="s">
        <v>7</v>
      </c>
      <c r="I9" s="103"/>
      <c r="J9" s="104"/>
      <c r="K9" s="102" t="s">
        <v>8</v>
      </c>
      <c r="L9" s="103"/>
      <c r="M9" s="104"/>
      <c r="N9" s="102" t="s">
        <v>9</v>
      </c>
      <c r="O9" s="103"/>
      <c r="P9" s="104"/>
      <c r="Q9" s="102" t="s">
        <v>10</v>
      </c>
      <c r="R9" s="103"/>
      <c r="S9" s="104"/>
    </row>
    <row r="10" spans="3:19" x14ac:dyDescent="0.2">
      <c r="C10" s="97" t="s">
        <v>11</v>
      </c>
      <c r="D10" s="98"/>
      <c r="E10" s="9"/>
      <c r="F10" s="10"/>
      <c r="H10" s="9" t="s">
        <v>12</v>
      </c>
      <c r="I10" s="11">
        <f>G163</f>
        <v>75</v>
      </c>
      <c r="J10" s="12"/>
      <c r="K10" s="9" t="s">
        <v>12</v>
      </c>
      <c r="L10" s="11">
        <f>J113</f>
        <v>105</v>
      </c>
      <c r="M10" s="12"/>
      <c r="N10" s="9" t="s">
        <v>12</v>
      </c>
      <c r="O10" s="11">
        <f>M113</f>
        <v>130</v>
      </c>
      <c r="P10" s="12"/>
      <c r="Q10" s="7" t="s">
        <v>12</v>
      </c>
      <c r="R10" s="11">
        <f>P113</f>
        <v>150</v>
      </c>
      <c r="S10" s="13"/>
    </row>
    <row r="11" spans="3:19" x14ac:dyDescent="0.2">
      <c r="C11" s="1" t="s">
        <v>13</v>
      </c>
      <c r="D11" s="13"/>
      <c r="E11" s="9"/>
      <c r="F11" s="10"/>
      <c r="H11" s="9"/>
      <c r="I11" s="14" t="s">
        <v>14</v>
      </c>
      <c r="J11" s="12"/>
      <c r="K11" s="9"/>
      <c r="L11" s="14" t="s">
        <v>14</v>
      </c>
      <c r="M11" s="12"/>
      <c r="N11" s="9"/>
      <c r="O11" s="14" t="s">
        <v>14</v>
      </c>
      <c r="P11" s="12"/>
      <c r="R11" s="14" t="s">
        <v>14</v>
      </c>
      <c r="S11" s="13"/>
    </row>
    <row r="12" spans="3:19" ht="16" thickBot="1" x14ac:dyDescent="0.25">
      <c r="C12" s="99" t="s">
        <v>15</v>
      </c>
      <c r="D12" s="100"/>
      <c r="E12" s="15" t="s">
        <v>16</v>
      </c>
      <c r="F12" s="16">
        <v>0.5</v>
      </c>
      <c r="G12" s="17"/>
      <c r="H12" s="18" t="s">
        <v>17</v>
      </c>
      <c r="I12" s="19">
        <v>0.3</v>
      </c>
      <c r="J12" s="20"/>
      <c r="K12" s="18" t="s">
        <v>18</v>
      </c>
      <c r="L12" s="19">
        <v>0.25</v>
      </c>
      <c r="M12" s="20"/>
      <c r="N12" s="18" t="s">
        <v>19</v>
      </c>
      <c r="O12" s="19">
        <v>0.2</v>
      </c>
      <c r="P12" s="20"/>
      <c r="Q12" s="17" t="s">
        <v>20</v>
      </c>
      <c r="R12" s="19">
        <v>0.15</v>
      </c>
      <c r="S12" s="21"/>
    </row>
    <row r="13" spans="3:19" s="22" customFormat="1" ht="46" customHeight="1" thickBot="1" x14ac:dyDescent="0.25">
      <c r="E13" s="23"/>
      <c r="F13" s="24" t="s">
        <v>3</v>
      </c>
      <c r="G13" s="25" t="s">
        <v>21</v>
      </c>
      <c r="H13" s="26"/>
      <c r="I13" s="27" t="s">
        <v>22</v>
      </c>
      <c r="J13" s="25" t="s">
        <v>21</v>
      </c>
      <c r="K13" s="26"/>
      <c r="L13" s="27" t="s">
        <v>22</v>
      </c>
      <c r="M13" s="25" t="s">
        <v>21</v>
      </c>
      <c r="N13" s="26"/>
      <c r="O13" s="27" t="s">
        <v>22</v>
      </c>
      <c r="P13" s="25" t="s">
        <v>21</v>
      </c>
      <c r="Q13" s="26"/>
      <c r="R13" s="28" t="s">
        <v>22</v>
      </c>
      <c r="S13" s="25" t="s">
        <v>21</v>
      </c>
    </row>
    <row r="14" spans="3:19" ht="17" thickTop="1" thickBot="1" x14ac:dyDescent="0.25">
      <c r="E14" s="29"/>
      <c r="F14" s="30">
        <v>1</v>
      </c>
      <c r="G14" s="31">
        <f t="shared" ref="G14:G20" si="0">$F14*$F$12</f>
        <v>0.5</v>
      </c>
      <c r="H14" s="32"/>
      <c r="I14" s="33">
        <v>151</v>
      </c>
      <c r="J14" s="31">
        <f t="shared" ref="J14:J45" si="1">$G$163+(I14-$F$163)*I$12</f>
        <v>75.3</v>
      </c>
      <c r="K14" s="32"/>
      <c r="L14" s="33">
        <v>251</v>
      </c>
      <c r="M14" s="31">
        <f t="shared" ref="M14:M43" si="2">$J$113+(L14-$I$113)*L$12</f>
        <v>105.25</v>
      </c>
      <c r="N14" s="32"/>
      <c r="O14" s="33">
        <v>351</v>
      </c>
      <c r="P14" s="31">
        <f t="shared" ref="P14:P43" si="3">$M$113+(O14-$L$113)*O$12</f>
        <v>130.19999999999999</v>
      </c>
      <c r="Q14" s="34" t="s">
        <v>23</v>
      </c>
      <c r="R14" s="2"/>
      <c r="S14" s="35">
        <f>IF(ISBLANK(R14),0,(R14-450)*R12+R10)</f>
        <v>0</v>
      </c>
    </row>
    <row r="15" spans="3:19" x14ac:dyDescent="0.2">
      <c r="C15" t="s">
        <v>24</v>
      </c>
      <c r="E15" s="29"/>
      <c r="F15" s="30">
        <v>2</v>
      </c>
      <c r="G15" s="31">
        <f t="shared" si="0"/>
        <v>1</v>
      </c>
      <c r="H15" s="32"/>
      <c r="I15" s="33">
        <v>152</v>
      </c>
      <c r="J15" s="31">
        <f t="shared" si="1"/>
        <v>75.599999999999994</v>
      </c>
      <c r="K15" s="32"/>
      <c r="L15" s="33">
        <v>252</v>
      </c>
      <c r="M15" s="31">
        <f t="shared" si="2"/>
        <v>105.5</v>
      </c>
      <c r="N15" s="32"/>
      <c r="O15" s="33">
        <v>352</v>
      </c>
      <c r="P15" s="31">
        <f t="shared" si="3"/>
        <v>130.4</v>
      </c>
      <c r="Q15" s="36"/>
    </row>
    <row r="16" spans="3:19" x14ac:dyDescent="0.2">
      <c r="E16" s="29"/>
      <c r="F16" s="30">
        <v>3</v>
      </c>
      <c r="G16" s="31">
        <f t="shared" si="0"/>
        <v>1.5</v>
      </c>
      <c r="H16" s="32"/>
      <c r="I16" s="33">
        <v>153</v>
      </c>
      <c r="J16" s="31">
        <f t="shared" si="1"/>
        <v>75.900000000000006</v>
      </c>
      <c r="K16" s="32"/>
      <c r="L16" s="33">
        <v>253</v>
      </c>
      <c r="M16" s="31">
        <f t="shared" si="2"/>
        <v>105.75</v>
      </c>
      <c r="N16" s="32"/>
      <c r="O16" s="33">
        <v>353</v>
      </c>
      <c r="P16" s="31">
        <f t="shared" si="3"/>
        <v>130.6</v>
      </c>
      <c r="Q16" s="36"/>
    </row>
    <row r="17" spans="5:17" x14ac:dyDescent="0.2">
      <c r="E17" s="29"/>
      <c r="F17" s="30">
        <v>4</v>
      </c>
      <c r="G17" s="31">
        <f t="shared" si="0"/>
        <v>2</v>
      </c>
      <c r="H17" s="32"/>
      <c r="I17" s="33">
        <v>154</v>
      </c>
      <c r="J17" s="31">
        <f t="shared" si="1"/>
        <v>76.2</v>
      </c>
      <c r="K17" s="32"/>
      <c r="L17" s="33">
        <v>254</v>
      </c>
      <c r="M17" s="31">
        <f t="shared" si="2"/>
        <v>106</v>
      </c>
      <c r="N17" s="32"/>
      <c r="O17" s="33">
        <v>354</v>
      </c>
      <c r="P17" s="31">
        <f t="shared" si="3"/>
        <v>130.80000000000001</v>
      </c>
      <c r="Q17" s="36"/>
    </row>
    <row r="18" spans="5:17" x14ac:dyDescent="0.2">
      <c r="E18" s="29"/>
      <c r="F18" s="30">
        <v>5</v>
      </c>
      <c r="G18" s="31">
        <f t="shared" si="0"/>
        <v>2.5</v>
      </c>
      <c r="H18" s="32"/>
      <c r="I18" s="33">
        <v>155</v>
      </c>
      <c r="J18" s="31">
        <f t="shared" si="1"/>
        <v>76.5</v>
      </c>
      <c r="K18" s="32"/>
      <c r="L18" s="33">
        <v>255</v>
      </c>
      <c r="M18" s="31">
        <f t="shared" si="2"/>
        <v>106.25</v>
      </c>
      <c r="N18" s="32"/>
      <c r="O18" s="33">
        <v>355</v>
      </c>
      <c r="P18" s="31">
        <f t="shared" si="3"/>
        <v>131</v>
      </c>
      <c r="Q18" s="36"/>
    </row>
    <row r="19" spans="5:17" x14ac:dyDescent="0.2">
      <c r="E19" s="29"/>
      <c r="F19" s="30">
        <v>6</v>
      </c>
      <c r="G19" s="31">
        <f t="shared" si="0"/>
        <v>3</v>
      </c>
      <c r="H19" s="32"/>
      <c r="I19" s="33">
        <v>156</v>
      </c>
      <c r="J19" s="31">
        <f t="shared" si="1"/>
        <v>76.8</v>
      </c>
      <c r="K19" s="32"/>
      <c r="L19" s="33">
        <v>256</v>
      </c>
      <c r="M19" s="31">
        <f t="shared" si="2"/>
        <v>106.5</v>
      </c>
      <c r="N19" s="32"/>
      <c r="O19" s="33">
        <v>356</v>
      </c>
      <c r="P19" s="31">
        <f t="shared" si="3"/>
        <v>131.19999999999999</v>
      </c>
      <c r="Q19" s="36"/>
    </row>
    <row r="20" spans="5:17" x14ac:dyDescent="0.2">
      <c r="E20" s="29"/>
      <c r="F20" s="30">
        <v>7</v>
      </c>
      <c r="G20" s="31">
        <f t="shared" si="0"/>
        <v>3.5</v>
      </c>
      <c r="H20" s="32"/>
      <c r="I20" s="33">
        <v>157</v>
      </c>
      <c r="J20" s="31">
        <f t="shared" si="1"/>
        <v>77.099999999999994</v>
      </c>
      <c r="K20" s="32"/>
      <c r="L20" s="33">
        <v>257</v>
      </c>
      <c r="M20" s="31">
        <f t="shared" si="2"/>
        <v>106.75</v>
      </c>
      <c r="N20" s="32"/>
      <c r="O20" s="33">
        <v>357</v>
      </c>
      <c r="P20" s="31">
        <f t="shared" si="3"/>
        <v>131.4</v>
      </c>
      <c r="Q20" s="36"/>
    </row>
    <row r="21" spans="5:17" x14ac:dyDescent="0.2">
      <c r="E21" s="29"/>
      <c r="F21" s="30">
        <v>8</v>
      </c>
      <c r="G21" s="31">
        <f t="shared" ref="G21:G26" si="4">$F21*$F$12</f>
        <v>4</v>
      </c>
      <c r="H21" s="32"/>
      <c r="I21" s="33">
        <v>158</v>
      </c>
      <c r="J21" s="31">
        <f t="shared" si="1"/>
        <v>77.400000000000006</v>
      </c>
      <c r="K21" s="32"/>
      <c r="L21" s="33">
        <v>258</v>
      </c>
      <c r="M21" s="31">
        <f t="shared" si="2"/>
        <v>107</v>
      </c>
      <c r="N21" s="32"/>
      <c r="O21" s="33">
        <v>358</v>
      </c>
      <c r="P21" s="31">
        <f t="shared" si="3"/>
        <v>131.6</v>
      </c>
      <c r="Q21" s="36"/>
    </row>
    <row r="22" spans="5:17" x14ac:dyDescent="0.2">
      <c r="E22" s="29"/>
      <c r="F22" s="30">
        <v>9</v>
      </c>
      <c r="G22" s="31">
        <f t="shared" si="4"/>
        <v>4.5</v>
      </c>
      <c r="H22" s="32"/>
      <c r="I22" s="33">
        <v>159</v>
      </c>
      <c r="J22" s="31">
        <f t="shared" si="1"/>
        <v>77.7</v>
      </c>
      <c r="K22" s="32"/>
      <c r="L22" s="33">
        <v>259</v>
      </c>
      <c r="M22" s="31">
        <f t="shared" si="2"/>
        <v>107.25</v>
      </c>
      <c r="N22" s="32"/>
      <c r="O22" s="33">
        <v>359</v>
      </c>
      <c r="P22" s="31">
        <f t="shared" si="3"/>
        <v>131.80000000000001</v>
      </c>
      <c r="Q22" s="36"/>
    </row>
    <row r="23" spans="5:17" x14ac:dyDescent="0.2">
      <c r="E23" s="29"/>
      <c r="F23" s="30">
        <v>10</v>
      </c>
      <c r="G23" s="31">
        <f t="shared" si="4"/>
        <v>5</v>
      </c>
      <c r="H23" s="32"/>
      <c r="I23" s="33">
        <v>160</v>
      </c>
      <c r="J23" s="31">
        <f t="shared" si="1"/>
        <v>78</v>
      </c>
      <c r="K23" s="32"/>
      <c r="L23" s="33">
        <v>260</v>
      </c>
      <c r="M23" s="31">
        <f t="shared" si="2"/>
        <v>107.5</v>
      </c>
      <c r="N23" s="32"/>
      <c r="O23" s="33">
        <v>360</v>
      </c>
      <c r="P23" s="31">
        <f t="shared" si="3"/>
        <v>132</v>
      </c>
      <c r="Q23" s="36"/>
    </row>
    <row r="24" spans="5:17" x14ac:dyDescent="0.2">
      <c r="E24" s="29"/>
      <c r="F24" s="30">
        <v>11</v>
      </c>
      <c r="G24" s="31">
        <f t="shared" si="4"/>
        <v>5.5</v>
      </c>
      <c r="H24" s="32"/>
      <c r="I24" s="33">
        <v>161</v>
      </c>
      <c r="J24" s="31">
        <f t="shared" si="1"/>
        <v>78.3</v>
      </c>
      <c r="K24" s="32"/>
      <c r="L24" s="33">
        <v>261</v>
      </c>
      <c r="M24" s="31">
        <f t="shared" si="2"/>
        <v>107.75</v>
      </c>
      <c r="N24" s="32"/>
      <c r="O24" s="33">
        <v>361</v>
      </c>
      <c r="P24" s="31">
        <f t="shared" si="3"/>
        <v>132.19999999999999</v>
      </c>
      <c r="Q24" s="36"/>
    </row>
    <row r="25" spans="5:17" x14ac:dyDescent="0.2">
      <c r="E25" s="29"/>
      <c r="F25" s="30">
        <v>12</v>
      </c>
      <c r="G25" s="31">
        <f t="shared" si="4"/>
        <v>6</v>
      </c>
      <c r="H25" s="32"/>
      <c r="I25" s="33">
        <v>162</v>
      </c>
      <c r="J25" s="31">
        <f t="shared" si="1"/>
        <v>78.599999999999994</v>
      </c>
      <c r="K25" s="32"/>
      <c r="L25" s="33">
        <v>262</v>
      </c>
      <c r="M25" s="31">
        <f t="shared" si="2"/>
        <v>108</v>
      </c>
      <c r="N25" s="32"/>
      <c r="O25" s="33">
        <v>362</v>
      </c>
      <c r="P25" s="31">
        <f t="shared" si="3"/>
        <v>132.4</v>
      </c>
      <c r="Q25" s="36"/>
    </row>
    <row r="26" spans="5:17" x14ac:dyDescent="0.2">
      <c r="E26" s="29"/>
      <c r="F26" s="30">
        <v>13</v>
      </c>
      <c r="G26" s="31">
        <f t="shared" si="4"/>
        <v>6.5</v>
      </c>
      <c r="H26" s="32"/>
      <c r="I26" s="33">
        <v>163</v>
      </c>
      <c r="J26" s="31">
        <f t="shared" si="1"/>
        <v>78.900000000000006</v>
      </c>
      <c r="K26" s="32"/>
      <c r="L26" s="33">
        <v>263</v>
      </c>
      <c r="M26" s="31">
        <f t="shared" si="2"/>
        <v>108.25</v>
      </c>
      <c r="N26" s="32"/>
      <c r="O26" s="33">
        <v>363</v>
      </c>
      <c r="P26" s="31">
        <f t="shared" si="3"/>
        <v>132.6</v>
      </c>
      <c r="Q26" s="36"/>
    </row>
    <row r="27" spans="5:17" x14ac:dyDescent="0.2">
      <c r="E27" s="29"/>
      <c r="F27" s="30">
        <v>14</v>
      </c>
      <c r="G27" s="31">
        <f t="shared" ref="G27:G73" si="5">$F27*$F$12</f>
        <v>7</v>
      </c>
      <c r="H27" s="32"/>
      <c r="I27" s="33">
        <v>164</v>
      </c>
      <c r="J27" s="31">
        <f t="shared" si="1"/>
        <v>79.2</v>
      </c>
      <c r="K27" s="32"/>
      <c r="L27" s="33">
        <v>264</v>
      </c>
      <c r="M27" s="31">
        <f t="shared" si="2"/>
        <v>108.5</v>
      </c>
      <c r="N27" s="32"/>
      <c r="O27" s="33">
        <v>364</v>
      </c>
      <c r="P27" s="31">
        <f t="shared" si="3"/>
        <v>132.80000000000001</v>
      </c>
      <c r="Q27" s="36"/>
    </row>
    <row r="28" spans="5:17" x14ac:dyDescent="0.2">
      <c r="E28" s="29"/>
      <c r="F28" s="30">
        <v>15</v>
      </c>
      <c r="G28" s="31">
        <f t="shared" si="5"/>
        <v>7.5</v>
      </c>
      <c r="H28" s="32"/>
      <c r="I28" s="33">
        <v>165</v>
      </c>
      <c r="J28" s="31">
        <f t="shared" si="1"/>
        <v>79.5</v>
      </c>
      <c r="K28" s="32"/>
      <c r="L28" s="33">
        <v>265</v>
      </c>
      <c r="M28" s="31">
        <f t="shared" si="2"/>
        <v>108.75</v>
      </c>
      <c r="N28" s="32"/>
      <c r="O28" s="33">
        <v>365</v>
      </c>
      <c r="P28" s="31">
        <f t="shared" si="3"/>
        <v>133</v>
      </c>
      <c r="Q28" s="36"/>
    </row>
    <row r="29" spans="5:17" x14ac:dyDescent="0.2">
      <c r="E29" s="29"/>
      <c r="F29" s="30">
        <v>16</v>
      </c>
      <c r="G29" s="31">
        <f t="shared" si="5"/>
        <v>8</v>
      </c>
      <c r="H29" s="32"/>
      <c r="I29" s="33">
        <v>166</v>
      </c>
      <c r="J29" s="31">
        <f t="shared" si="1"/>
        <v>79.8</v>
      </c>
      <c r="K29" s="32"/>
      <c r="L29" s="33">
        <v>266</v>
      </c>
      <c r="M29" s="31">
        <f t="shared" si="2"/>
        <v>109</v>
      </c>
      <c r="N29" s="32"/>
      <c r="O29" s="33">
        <v>366</v>
      </c>
      <c r="P29" s="31">
        <f t="shared" si="3"/>
        <v>133.19999999999999</v>
      </c>
      <c r="Q29" s="36"/>
    </row>
    <row r="30" spans="5:17" x14ac:dyDescent="0.2">
      <c r="E30" s="29"/>
      <c r="F30" s="30">
        <v>17</v>
      </c>
      <c r="G30" s="31">
        <f t="shared" si="5"/>
        <v>8.5</v>
      </c>
      <c r="H30" s="32"/>
      <c r="I30" s="33">
        <v>167</v>
      </c>
      <c r="J30" s="31">
        <f t="shared" si="1"/>
        <v>80.099999999999994</v>
      </c>
      <c r="K30" s="32"/>
      <c r="L30" s="33">
        <v>267</v>
      </c>
      <c r="M30" s="31">
        <f t="shared" si="2"/>
        <v>109.25</v>
      </c>
      <c r="N30" s="32"/>
      <c r="O30" s="33">
        <v>367</v>
      </c>
      <c r="P30" s="31">
        <f t="shared" si="3"/>
        <v>133.4</v>
      </c>
      <c r="Q30" s="36"/>
    </row>
    <row r="31" spans="5:17" x14ac:dyDescent="0.2">
      <c r="E31" s="29"/>
      <c r="F31" s="30">
        <v>18</v>
      </c>
      <c r="G31" s="31">
        <f t="shared" si="5"/>
        <v>9</v>
      </c>
      <c r="H31" s="32"/>
      <c r="I31" s="33">
        <v>168</v>
      </c>
      <c r="J31" s="31">
        <f t="shared" si="1"/>
        <v>80.400000000000006</v>
      </c>
      <c r="K31" s="32"/>
      <c r="L31" s="33">
        <v>268</v>
      </c>
      <c r="M31" s="31">
        <f t="shared" si="2"/>
        <v>109.5</v>
      </c>
      <c r="N31" s="32"/>
      <c r="O31" s="33">
        <v>368</v>
      </c>
      <c r="P31" s="31">
        <f t="shared" si="3"/>
        <v>133.6</v>
      </c>
      <c r="Q31" s="36"/>
    </row>
    <row r="32" spans="5:17" x14ac:dyDescent="0.2">
      <c r="E32" s="29"/>
      <c r="F32" s="30">
        <v>19</v>
      </c>
      <c r="G32" s="31">
        <f t="shared" si="5"/>
        <v>9.5</v>
      </c>
      <c r="H32" s="32"/>
      <c r="I32" s="33">
        <v>169</v>
      </c>
      <c r="J32" s="31">
        <f t="shared" si="1"/>
        <v>80.7</v>
      </c>
      <c r="K32" s="32"/>
      <c r="L32" s="33">
        <v>269</v>
      </c>
      <c r="M32" s="31">
        <f t="shared" si="2"/>
        <v>109.75</v>
      </c>
      <c r="N32" s="32"/>
      <c r="O32" s="33">
        <v>369</v>
      </c>
      <c r="P32" s="31">
        <f t="shared" si="3"/>
        <v>133.80000000000001</v>
      </c>
      <c r="Q32" s="36"/>
    </row>
    <row r="33" spans="5:17" x14ac:dyDescent="0.2">
      <c r="E33" s="29"/>
      <c r="F33" s="30">
        <v>20</v>
      </c>
      <c r="G33" s="31">
        <f t="shared" si="5"/>
        <v>10</v>
      </c>
      <c r="H33" s="32"/>
      <c r="I33" s="33">
        <v>170</v>
      </c>
      <c r="J33" s="31">
        <f t="shared" si="1"/>
        <v>81</v>
      </c>
      <c r="K33" s="32"/>
      <c r="L33" s="33">
        <v>270</v>
      </c>
      <c r="M33" s="31">
        <f t="shared" si="2"/>
        <v>110</v>
      </c>
      <c r="N33" s="32"/>
      <c r="O33" s="33">
        <v>370</v>
      </c>
      <c r="P33" s="31">
        <f t="shared" si="3"/>
        <v>134</v>
      </c>
      <c r="Q33" s="36"/>
    </row>
    <row r="34" spans="5:17" x14ac:dyDescent="0.2">
      <c r="E34" s="29"/>
      <c r="F34" s="30">
        <v>21</v>
      </c>
      <c r="G34" s="31">
        <f t="shared" si="5"/>
        <v>10.5</v>
      </c>
      <c r="H34" s="32"/>
      <c r="I34" s="33">
        <v>171</v>
      </c>
      <c r="J34" s="31">
        <f t="shared" si="1"/>
        <v>81.3</v>
      </c>
      <c r="K34" s="32"/>
      <c r="L34" s="33">
        <v>271</v>
      </c>
      <c r="M34" s="31">
        <f t="shared" si="2"/>
        <v>110.25</v>
      </c>
      <c r="N34" s="32"/>
      <c r="O34" s="33">
        <v>371</v>
      </c>
      <c r="P34" s="31">
        <f t="shared" si="3"/>
        <v>134.19999999999999</v>
      </c>
      <c r="Q34" s="36"/>
    </row>
    <row r="35" spans="5:17" x14ac:dyDescent="0.2">
      <c r="E35" s="29"/>
      <c r="F35" s="30">
        <v>22</v>
      </c>
      <c r="G35" s="31">
        <f t="shared" si="5"/>
        <v>11</v>
      </c>
      <c r="H35" s="32"/>
      <c r="I35" s="33">
        <v>172</v>
      </c>
      <c r="J35" s="31">
        <f t="shared" si="1"/>
        <v>81.599999999999994</v>
      </c>
      <c r="K35" s="32"/>
      <c r="L35" s="33">
        <v>272</v>
      </c>
      <c r="M35" s="31">
        <f t="shared" si="2"/>
        <v>110.5</v>
      </c>
      <c r="N35" s="32"/>
      <c r="O35" s="33">
        <v>372</v>
      </c>
      <c r="P35" s="31">
        <f t="shared" si="3"/>
        <v>134.4</v>
      </c>
      <c r="Q35" s="36"/>
    </row>
    <row r="36" spans="5:17" x14ac:dyDescent="0.2">
      <c r="E36" s="29"/>
      <c r="F36" s="30">
        <v>23</v>
      </c>
      <c r="G36" s="31">
        <f t="shared" si="5"/>
        <v>11.5</v>
      </c>
      <c r="H36" s="32"/>
      <c r="I36" s="33">
        <v>173</v>
      </c>
      <c r="J36" s="31">
        <f t="shared" si="1"/>
        <v>81.900000000000006</v>
      </c>
      <c r="K36" s="32"/>
      <c r="L36" s="33">
        <v>273</v>
      </c>
      <c r="M36" s="31">
        <f t="shared" si="2"/>
        <v>110.75</v>
      </c>
      <c r="N36" s="32"/>
      <c r="O36" s="33">
        <v>373</v>
      </c>
      <c r="P36" s="31">
        <f t="shared" si="3"/>
        <v>134.6</v>
      </c>
      <c r="Q36" s="36"/>
    </row>
    <row r="37" spans="5:17" x14ac:dyDescent="0.2">
      <c r="E37" s="29"/>
      <c r="F37" s="30">
        <v>24</v>
      </c>
      <c r="G37" s="31">
        <f t="shared" si="5"/>
        <v>12</v>
      </c>
      <c r="H37" s="32"/>
      <c r="I37" s="33">
        <v>174</v>
      </c>
      <c r="J37" s="31">
        <f t="shared" si="1"/>
        <v>82.2</v>
      </c>
      <c r="K37" s="32"/>
      <c r="L37" s="33">
        <v>274</v>
      </c>
      <c r="M37" s="31">
        <f t="shared" si="2"/>
        <v>111</v>
      </c>
      <c r="N37" s="32"/>
      <c r="O37" s="33">
        <v>374</v>
      </c>
      <c r="P37" s="31">
        <f t="shared" si="3"/>
        <v>134.80000000000001</v>
      </c>
      <c r="Q37" s="36"/>
    </row>
    <row r="38" spans="5:17" x14ac:dyDescent="0.2">
      <c r="E38" s="29"/>
      <c r="F38" s="30">
        <v>25</v>
      </c>
      <c r="G38" s="31">
        <f t="shared" si="5"/>
        <v>12.5</v>
      </c>
      <c r="H38" s="32"/>
      <c r="I38" s="33">
        <v>175</v>
      </c>
      <c r="J38" s="31">
        <f t="shared" si="1"/>
        <v>82.5</v>
      </c>
      <c r="K38" s="32"/>
      <c r="L38" s="33">
        <v>275</v>
      </c>
      <c r="M38" s="31">
        <f t="shared" si="2"/>
        <v>111.25</v>
      </c>
      <c r="N38" s="32"/>
      <c r="O38" s="33">
        <v>375</v>
      </c>
      <c r="P38" s="31">
        <f t="shared" si="3"/>
        <v>135</v>
      </c>
      <c r="Q38" s="36"/>
    </row>
    <row r="39" spans="5:17" x14ac:dyDescent="0.2">
      <c r="E39" s="29"/>
      <c r="F39" s="30">
        <v>26</v>
      </c>
      <c r="G39" s="31">
        <f t="shared" si="5"/>
        <v>13</v>
      </c>
      <c r="H39" s="32"/>
      <c r="I39" s="33">
        <v>176</v>
      </c>
      <c r="J39" s="31">
        <f t="shared" si="1"/>
        <v>82.8</v>
      </c>
      <c r="K39" s="32"/>
      <c r="L39" s="33">
        <v>276</v>
      </c>
      <c r="M39" s="31">
        <f t="shared" si="2"/>
        <v>111.5</v>
      </c>
      <c r="N39" s="32"/>
      <c r="O39" s="33">
        <v>376</v>
      </c>
      <c r="P39" s="31">
        <f t="shared" si="3"/>
        <v>135.19999999999999</v>
      </c>
      <c r="Q39" s="36"/>
    </row>
    <row r="40" spans="5:17" x14ac:dyDescent="0.2">
      <c r="E40" s="29"/>
      <c r="F40" s="30">
        <v>27</v>
      </c>
      <c r="G40" s="31">
        <f t="shared" si="5"/>
        <v>13.5</v>
      </c>
      <c r="H40" s="32"/>
      <c r="I40" s="33">
        <v>177</v>
      </c>
      <c r="J40" s="31">
        <f t="shared" si="1"/>
        <v>83.1</v>
      </c>
      <c r="K40" s="32"/>
      <c r="L40" s="33">
        <v>277</v>
      </c>
      <c r="M40" s="31">
        <f t="shared" si="2"/>
        <v>111.75</v>
      </c>
      <c r="N40" s="32"/>
      <c r="O40" s="33">
        <v>377</v>
      </c>
      <c r="P40" s="31">
        <f t="shared" si="3"/>
        <v>135.4</v>
      </c>
      <c r="Q40" s="36"/>
    </row>
    <row r="41" spans="5:17" x14ac:dyDescent="0.2">
      <c r="E41" s="29"/>
      <c r="F41" s="30">
        <v>28</v>
      </c>
      <c r="G41" s="31">
        <f t="shared" si="5"/>
        <v>14</v>
      </c>
      <c r="H41" s="32"/>
      <c r="I41" s="33">
        <v>178</v>
      </c>
      <c r="J41" s="31">
        <f t="shared" si="1"/>
        <v>83.4</v>
      </c>
      <c r="K41" s="32"/>
      <c r="L41" s="33">
        <v>278</v>
      </c>
      <c r="M41" s="31">
        <f t="shared" si="2"/>
        <v>112</v>
      </c>
      <c r="N41" s="32"/>
      <c r="O41" s="33">
        <v>378</v>
      </c>
      <c r="P41" s="31">
        <f t="shared" si="3"/>
        <v>135.6</v>
      </c>
      <c r="Q41" s="36"/>
    </row>
    <row r="42" spans="5:17" x14ac:dyDescent="0.2">
      <c r="E42" s="29"/>
      <c r="F42" s="30">
        <v>29</v>
      </c>
      <c r="G42" s="31">
        <f t="shared" si="5"/>
        <v>14.5</v>
      </c>
      <c r="H42" s="32"/>
      <c r="I42" s="33">
        <v>179</v>
      </c>
      <c r="J42" s="31">
        <f t="shared" si="1"/>
        <v>83.7</v>
      </c>
      <c r="K42" s="32"/>
      <c r="L42" s="33">
        <v>279</v>
      </c>
      <c r="M42" s="31">
        <f t="shared" si="2"/>
        <v>112.25</v>
      </c>
      <c r="N42" s="32"/>
      <c r="O42" s="33">
        <v>379</v>
      </c>
      <c r="P42" s="31">
        <f t="shared" si="3"/>
        <v>135.80000000000001</v>
      </c>
      <c r="Q42" s="36"/>
    </row>
    <row r="43" spans="5:17" x14ac:dyDescent="0.2">
      <c r="E43" s="29"/>
      <c r="F43" s="30">
        <v>30</v>
      </c>
      <c r="G43" s="31">
        <f t="shared" si="5"/>
        <v>15</v>
      </c>
      <c r="H43" s="32"/>
      <c r="I43" s="33">
        <v>180</v>
      </c>
      <c r="J43" s="31">
        <f t="shared" si="1"/>
        <v>84</v>
      </c>
      <c r="K43" s="32"/>
      <c r="L43" s="33">
        <v>280</v>
      </c>
      <c r="M43" s="31">
        <f t="shared" si="2"/>
        <v>112.5</v>
      </c>
      <c r="N43" s="32"/>
      <c r="O43" s="33">
        <v>380</v>
      </c>
      <c r="P43" s="31">
        <f t="shared" si="3"/>
        <v>136</v>
      </c>
      <c r="Q43" s="36"/>
    </row>
    <row r="44" spans="5:17" x14ac:dyDescent="0.2">
      <c r="E44" s="29"/>
      <c r="F44" s="30">
        <v>31</v>
      </c>
      <c r="G44" s="31">
        <f t="shared" si="5"/>
        <v>15.5</v>
      </c>
      <c r="H44" s="32"/>
      <c r="I44" s="33">
        <v>181</v>
      </c>
      <c r="J44" s="31">
        <f t="shared" si="1"/>
        <v>84.3</v>
      </c>
      <c r="K44" s="32"/>
      <c r="L44" s="33">
        <v>281</v>
      </c>
      <c r="M44" s="31">
        <f t="shared" ref="M44:M45" si="6">$J$113+(L44-$I$113)*L$12</f>
        <v>112.75</v>
      </c>
      <c r="N44" s="32"/>
      <c r="O44" s="33">
        <v>381</v>
      </c>
      <c r="P44" s="31">
        <f t="shared" ref="P44:P45" si="7">$M$113+(O44-$L$113)*O$12</f>
        <v>136.19999999999999</v>
      </c>
      <c r="Q44" s="36"/>
    </row>
    <row r="45" spans="5:17" x14ac:dyDescent="0.2">
      <c r="E45" s="29"/>
      <c r="F45" s="30">
        <v>32</v>
      </c>
      <c r="G45" s="31">
        <f t="shared" si="5"/>
        <v>16</v>
      </c>
      <c r="H45" s="32"/>
      <c r="I45" s="33">
        <v>182</v>
      </c>
      <c r="J45" s="31">
        <f t="shared" si="1"/>
        <v>84.6</v>
      </c>
      <c r="K45" s="32"/>
      <c r="L45" s="33">
        <v>282</v>
      </c>
      <c r="M45" s="31">
        <f t="shared" si="6"/>
        <v>113</v>
      </c>
      <c r="N45" s="32"/>
      <c r="O45" s="33">
        <v>382</v>
      </c>
      <c r="P45" s="31">
        <f t="shared" si="7"/>
        <v>136.4</v>
      </c>
      <c r="Q45" s="36"/>
    </row>
    <row r="46" spans="5:17" x14ac:dyDescent="0.2">
      <c r="E46" s="29"/>
      <c r="F46" s="30">
        <v>33</v>
      </c>
      <c r="G46" s="31">
        <f t="shared" si="5"/>
        <v>16.5</v>
      </c>
      <c r="H46" s="32"/>
      <c r="I46" s="33">
        <v>183</v>
      </c>
      <c r="J46" s="31">
        <f t="shared" ref="J46:J77" si="8">$G$163+(I46-$F$163)*I$12</f>
        <v>84.9</v>
      </c>
      <c r="K46" s="32"/>
      <c r="L46" s="33">
        <v>283</v>
      </c>
      <c r="M46" s="31">
        <f t="shared" ref="M46:M77" si="9">$J$113+(L46-$I$113)*L$12</f>
        <v>113.25</v>
      </c>
      <c r="N46" s="32"/>
      <c r="O46" s="33">
        <v>383</v>
      </c>
      <c r="P46" s="31">
        <f t="shared" ref="P46:P77" si="10">$M$113+(O46-$L$113)*O$12</f>
        <v>136.6</v>
      </c>
      <c r="Q46" s="36"/>
    </row>
    <row r="47" spans="5:17" x14ac:dyDescent="0.2">
      <c r="E47" s="29"/>
      <c r="F47" s="30">
        <v>34</v>
      </c>
      <c r="G47" s="31">
        <f t="shared" si="5"/>
        <v>17</v>
      </c>
      <c r="H47" s="32"/>
      <c r="I47" s="33">
        <v>184</v>
      </c>
      <c r="J47" s="31">
        <f t="shared" si="8"/>
        <v>85.2</v>
      </c>
      <c r="K47" s="32"/>
      <c r="L47" s="33">
        <v>284</v>
      </c>
      <c r="M47" s="31">
        <f t="shared" si="9"/>
        <v>113.5</v>
      </c>
      <c r="N47" s="32"/>
      <c r="O47" s="33">
        <v>384</v>
      </c>
      <c r="P47" s="31">
        <f t="shared" si="10"/>
        <v>136.80000000000001</v>
      </c>
      <c r="Q47" s="36"/>
    </row>
    <row r="48" spans="5:17" x14ac:dyDescent="0.2">
      <c r="E48" s="29"/>
      <c r="F48" s="30">
        <v>35</v>
      </c>
      <c r="G48" s="31">
        <f t="shared" si="5"/>
        <v>17.5</v>
      </c>
      <c r="H48" s="32"/>
      <c r="I48" s="33">
        <v>185</v>
      </c>
      <c r="J48" s="31">
        <f t="shared" si="8"/>
        <v>85.5</v>
      </c>
      <c r="K48" s="32"/>
      <c r="L48" s="33">
        <v>285</v>
      </c>
      <c r="M48" s="31">
        <f t="shared" si="9"/>
        <v>113.75</v>
      </c>
      <c r="N48" s="32"/>
      <c r="O48" s="33">
        <v>385</v>
      </c>
      <c r="P48" s="31">
        <f t="shared" si="10"/>
        <v>137</v>
      </c>
      <c r="Q48" s="36"/>
    </row>
    <row r="49" spans="5:17" x14ac:dyDescent="0.2">
      <c r="E49" s="29"/>
      <c r="F49" s="30">
        <v>36</v>
      </c>
      <c r="G49" s="31">
        <f t="shared" si="5"/>
        <v>18</v>
      </c>
      <c r="H49" s="32"/>
      <c r="I49" s="33">
        <v>186</v>
      </c>
      <c r="J49" s="31">
        <f t="shared" si="8"/>
        <v>85.8</v>
      </c>
      <c r="K49" s="32"/>
      <c r="L49" s="33">
        <v>286</v>
      </c>
      <c r="M49" s="31">
        <f t="shared" si="9"/>
        <v>114</v>
      </c>
      <c r="N49" s="32"/>
      <c r="O49" s="33">
        <v>386</v>
      </c>
      <c r="P49" s="31">
        <f t="shared" si="10"/>
        <v>137.19999999999999</v>
      </c>
      <c r="Q49" s="36"/>
    </row>
    <row r="50" spans="5:17" x14ac:dyDescent="0.2">
      <c r="E50" s="29"/>
      <c r="F50" s="30">
        <v>37</v>
      </c>
      <c r="G50" s="31">
        <f t="shared" si="5"/>
        <v>18.5</v>
      </c>
      <c r="H50" s="32"/>
      <c r="I50" s="33">
        <v>187</v>
      </c>
      <c r="J50" s="31">
        <f t="shared" si="8"/>
        <v>86.1</v>
      </c>
      <c r="K50" s="32"/>
      <c r="L50" s="33">
        <v>287</v>
      </c>
      <c r="M50" s="31">
        <f t="shared" si="9"/>
        <v>114.25</v>
      </c>
      <c r="N50" s="32"/>
      <c r="O50" s="33">
        <v>387</v>
      </c>
      <c r="P50" s="31">
        <f t="shared" si="10"/>
        <v>137.4</v>
      </c>
      <c r="Q50" s="36"/>
    </row>
    <row r="51" spans="5:17" x14ac:dyDescent="0.2">
      <c r="E51" s="29"/>
      <c r="F51" s="30">
        <v>38</v>
      </c>
      <c r="G51" s="31">
        <f t="shared" si="5"/>
        <v>19</v>
      </c>
      <c r="H51" s="32"/>
      <c r="I51" s="33">
        <v>188</v>
      </c>
      <c r="J51" s="31">
        <f t="shared" si="8"/>
        <v>86.4</v>
      </c>
      <c r="K51" s="32"/>
      <c r="L51" s="33">
        <v>288</v>
      </c>
      <c r="M51" s="31">
        <f t="shared" si="9"/>
        <v>114.5</v>
      </c>
      <c r="N51" s="32"/>
      <c r="O51" s="33">
        <v>388</v>
      </c>
      <c r="P51" s="31">
        <f t="shared" si="10"/>
        <v>137.6</v>
      </c>
      <c r="Q51" s="36"/>
    </row>
    <row r="52" spans="5:17" x14ac:dyDescent="0.2">
      <c r="E52" s="29"/>
      <c r="F52" s="30">
        <v>39</v>
      </c>
      <c r="G52" s="31">
        <f t="shared" si="5"/>
        <v>19.5</v>
      </c>
      <c r="H52" s="32"/>
      <c r="I52" s="33">
        <v>189</v>
      </c>
      <c r="J52" s="31">
        <f t="shared" si="8"/>
        <v>86.7</v>
      </c>
      <c r="K52" s="32"/>
      <c r="L52" s="33">
        <v>289</v>
      </c>
      <c r="M52" s="31">
        <f t="shared" si="9"/>
        <v>114.75</v>
      </c>
      <c r="N52" s="32"/>
      <c r="O52" s="33">
        <v>389</v>
      </c>
      <c r="P52" s="31">
        <f t="shared" si="10"/>
        <v>137.80000000000001</v>
      </c>
      <c r="Q52" s="36"/>
    </row>
    <row r="53" spans="5:17" x14ac:dyDescent="0.2">
      <c r="E53" s="29"/>
      <c r="F53" s="30">
        <v>40</v>
      </c>
      <c r="G53" s="31">
        <f t="shared" si="5"/>
        <v>20</v>
      </c>
      <c r="H53" s="32"/>
      <c r="I53" s="33">
        <v>190</v>
      </c>
      <c r="J53" s="31">
        <f t="shared" si="8"/>
        <v>87</v>
      </c>
      <c r="K53" s="32"/>
      <c r="L53" s="33">
        <v>290</v>
      </c>
      <c r="M53" s="31">
        <f t="shared" si="9"/>
        <v>115</v>
      </c>
      <c r="N53" s="32"/>
      <c r="O53" s="33">
        <v>390</v>
      </c>
      <c r="P53" s="31">
        <f t="shared" si="10"/>
        <v>138</v>
      </c>
      <c r="Q53" s="36"/>
    </row>
    <row r="54" spans="5:17" x14ac:dyDescent="0.2">
      <c r="E54" s="29"/>
      <c r="F54" s="30">
        <v>41</v>
      </c>
      <c r="G54" s="31">
        <f t="shared" si="5"/>
        <v>20.5</v>
      </c>
      <c r="H54" s="32"/>
      <c r="I54" s="33">
        <v>191</v>
      </c>
      <c r="J54" s="31">
        <f t="shared" si="8"/>
        <v>87.3</v>
      </c>
      <c r="K54" s="32"/>
      <c r="L54" s="33">
        <v>291</v>
      </c>
      <c r="M54" s="31">
        <f t="shared" si="9"/>
        <v>115.25</v>
      </c>
      <c r="N54" s="32"/>
      <c r="O54" s="33">
        <v>391</v>
      </c>
      <c r="P54" s="31">
        <f t="shared" si="10"/>
        <v>138.19999999999999</v>
      </c>
      <c r="Q54" s="36"/>
    </row>
    <row r="55" spans="5:17" x14ac:dyDescent="0.2">
      <c r="E55" s="29"/>
      <c r="F55" s="30">
        <v>42</v>
      </c>
      <c r="G55" s="31">
        <f t="shared" si="5"/>
        <v>21</v>
      </c>
      <c r="H55" s="32"/>
      <c r="I55" s="33">
        <v>192</v>
      </c>
      <c r="J55" s="31">
        <f t="shared" si="8"/>
        <v>87.6</v>
      </c>
      <c r="K55" s="32"/>
      <c r="L55" s="33">
        <v>292</v>
      </c>
      <c r="M55" s="31">
        <f t="shared" si="9"/>
        <v>115.5</v>
      </c>
      <c r="N55" s="32"/>
      <c r="O55" s="33">
        <v>392</v>
      </c>
      <c r="P55" s="31">
        <f t="shared" si="10"/>
        <v>138.4</v>
      </c>
      <c r="Q55" s="36"/>
    </row>
    <row r="56" spans="5:17" x14ac:dyDescent="0.2">
      <c r="E56" s="29"/>
      <c r="F56" s="30">
        <v>43</v>
      </c>
      <c r="G56" s="31">
        <f t="shared" si="5"/>
        <v>21.5</v>
      </c>
      <c r="H56" s="32"/>
      <c r="I56" s="33">
        <v>193</v>
      </c>
      <c r="J56" s="31">
        <f t="shared" si="8"/>
        <v>87.9</v>
      </c>
      <c r="K56" s="32"/>
      <c r="L56" s="33">
        <v>293</v>
      </c>
      <c r="M56" s="31">
        <f t="shared" si="9"/>
        <v>115.75</v>
      </c>
      <c r="N56" s="32"/>
      <c r="O56" s="33">
        <v>393</v>
      </c>
      <c r="P56" s="31">
        <f t="shared" si="10"/>
        <v>138.6</v>
      </c>
      <c r="Q56" s="36"/>
    </row>
    <row r="57" spans="5:17" x14ac:dyDescent="0.2">
      <c r="E57" s="29"/>
      <c r="F57" s="30">
        <v>44</v>
      </c>
      <c r="G57" s="31">
        <f t="shared" si="5"/>
        <v>22</v>
      </c>
      <c r="H57" s="32"/>
      <c r="I57" s="33">
        <v>194</v>
      </c>
      <c r="J57" s="31">
        <f t="shared" si="8"/>
        <v>88.2</v>
      </c>
      <c r="K57" s="32"/>
      <c r="L57" s="33">
        <v>294</v>
      </c>
      <c r="M57" s="31">
        <f t="shared" si="9"/>
        <v>116</v>
      </c>
      <c r="N57" s="32"/>
      <c r="O57" s="33">
        <v>394</v>
      </c>
      <c r="P57" s="31">
        <f t="shared" si="10"/>
        <v>138.80000000000001</v>
      </c>
      <c r="Q57" s="36"/>
    </row>
    <row r="58" spans="5:17" x14ac:dyDescent="0.2">
      <c r="E58" s="29"/>
      <c r="F58" s="30">
        <v>45</v>
      </c>
      <c r="G58" s="31">
        <f t="shared" si="5"/>
        <v>22.5</v>
      </c>
      <c r="H58" s="32"/>
      <c r="I58" s="33">
        <v>195</v>
      </c>
      <c r="J58" s="31">
        <f t="shared" si="8"/>
        <v>88.5</v>
      </c>
      <c r="K58" s="32"/>
      <c r="L58" s="33">
        <v>295</v>
      </c>
      <c r="M58" s="31">
        <f t="shared" si="9"/>
        <v>116.25</v>
      </c>
      <c r="N58" s="32"/>
      <c r="O58" s="33">
        <v>395</v>
      </c>
      <c r="P58" s="31">
        <f t="shared" si="10"/>
        <v>139</v>
      </c>
      <c r="Q58" s="36"/>
    </row>
    <row r="59" spans="5:17" x14ac:dyDescent="0.2">
      <c r="E59" s="29"/>
      <c r="F59" s="30">
        <v>46</v>
      </c>
      <c r="G59" s="31">
        <f t="shared" si="5"/>
        <v>23</v>
      </c>
      <c r="H59" s="32"/>
      <c r="I59" s="33">
        <v>196</v>
      </c>
      <c r="J59" s="31">
        <f t="shared" si="8"/>
        <v>88.8</v>
      </c>
      <c r="K59" s="32"/>
      <c r="L59" s="33">
        <v>296</v>
      </c>
      <c r="M59" s="31">
        <f t="shared" si="9"/>
        <v>116.5</v>
      </c>
      <c r="N59" s="32"/>
      <c r="O59" s="33">
        <v>396</v>
      </c>
      <c r="P59" s="31">
        <f t="shared" si="10"/>
        <v>139.19999999999999</v>
      </c>
      <c r="Q59" s="36"/>
    </row>
    <row r="60" spans="5:17" x14ac:dyDescent="0.2">
      <c r="E60" s="29"/>
      <c r="F60" s="30">
        <v>47</v>
      </c>
      <c r="G60" s="31">
        <f t="shared" si="5"/>
        <v>23.5</v>
      </c>
      <c r="H60" s="32"/>
      <c r="I60" s="33">
        <v>197</v>
      </c>
      <c r="J60" s="31">
        <f t="shared" si="8"/>
        <v>89.1</v>
      </c>
      <c r="K60" s="32"/>
      <c r="L60" s="33">
        <v>297</v>
      </c>
      <c r="M60" s="31">
        <f t="shared" si="9"/>
        <v>116.75</v>
      </c>
      <c r="N60" s="32"/>
      <c r="O60" s="33">
        <v>397</v>
      </c>
      <c r="P60" s="31">
        <f t="shared" si="10"/>
        <v>139.4</v>
      </c>
      <c r="Q60" s="36"/>
    </row>
    <row r="61" spans="5:17" x14ac:dyDescent="0.2">
      <c r="E61" s="29"/>
      <c r="F61" s="30">
        <v>48</v>
      </c>
      <c r="G61" s="31">
        <f t="shared" si="5"/>
        <v>24</v>
      </c>
      <c r="H61" s="32"/>
      <c r="I61" s="33">
        <v>198</v>
      </c>
      <c r="J61" s="31">
        <f t="shared" si="8"/>
        <v>89.4</v>
      </c>
      <c r="K61" s="32"/>
      <c r="L61" s="33">
        <v>298</v>
      </c>
      <c r="M61" s="31">
        <f t="shared" si="9"/>
        <v>117</v>
      </c>
      <c r="N61" s="32"/>
      <c r="O61" s="33">
        <v>398</v>
      </c>
      <c r="P61" s="31">
        <f t="shared" si="10"/>
        <v>139.6</v>
      </c>
      <c r="Q61" s="36"/>
    </row>
    <row r="62" spans="5:17" x14ac:dyDescent="0.2">
      <c r="E62" s="29"/>
      <c r="F62" s="30">
        <v>49</v>
      </c>
      <c r="G62" s="31">
        <f t="shared" si="5"/>
        <v>24.5</v>
      </c>
      <c r="H62" s="32"/>
      <c r="I62" s="33">
        <v>199</v>
      </c>
      <c r="J62" s="31">
        <f t="shared" si="8"/>
        <v>89.7</v>
      </c>
      <c r="K62" s="32"/>
      <c r="L62" s="33">
        <v>299</v>
      </c>
      <c r="M62" s="31">
        <f t="shared" si="9"/>
        <v>117.25</v>
      </c>
      <c r="N62" s="32"/>
      <c r="O62" s="33">
        <v>399</v>
      </c>
      <c r="P62" s="31">
        <f t="shared" si="10"/>
        <v>139.80000000000001</v>
      </c>
      <c r="Q62" s="36"/>
    </row>
    <row r="63" spans="5:17" x14ac:dyDescent="0.2">
      <c r="E63" s="29"/>
      <c r="F63" s="30">
        <v>50</v>
      </c>
      <c r="G63" s="31">
        <f t="shared" si="5"/>
        <v>25</v>
      </c>
      <c r="H63" s="32"/>
      <c r="I63" s="33">
        <v>200</v>
      </c>
      <c r="J63" s="31">
        <f t="shared" si="8"/>
        <v>90</v>
      </c>
      <c r="K63" s="32"/>
      <c r="L63" s="33">
        <v>300</v>
      </c>
      <c r="M63" s="31">
        <f t="shared" si="9"/>
        <v>117.5</v>
      </c>
      <c r="N63" s="32"/>
      <c r="O63" s="33">
        <v>400</v>
      </c>
      <c r="P63" s="31">
        <f t="shared" si="10"/>
        <v>140</v>
      </c>
      <c r="Q63" s="36"/>
    </row>
    <row r="64" spans="5:17" x14ac:dyDescent="0.2">
      <c r="E64" s="29"/>
      <c r="F64" s="30">
        <v>51</v>
      </c>
      <c r="G64" s="31">
        <f t="shared" si="5"/>
        <v>25.5</v>
      </c>
      <c r="H64" s="32"/>
      <c r="I64" s="33">
        <v>201</v>
      </c>
      <c r="J64" s="31">
        <f t="shared" si="8"/>
        <v>90.3</v>
      </c>
      <c r="K64" s="32"/>
      <c r="L64" s="33">
        <v>301</v>
      </c>
      <c r="M64" s="31">
        <f t="shared" si="9"/>
        <v>117.75</v>
      </c>
      <c r="N64" s="32"/>
      <c r="O64" s="33">
        <v>401</v>
      </c>
      <c r="P64" s="31">
        <f t="shared" si="10"/>
        <v>140.19999999999999</v>
      </c>
      <c r="Q64" s="36"/>
    </row>
    <row r="65" spans="5:17" x14ac:dyDescent="0.2">
      <c r="E65" s="29"/>
      <c r="F65" s="30">
        <v>52</v>
      </c>
      <c r="G65" s="31">
        <f t="shared" si="5"/>
        <v>26</v>
      </c>
      <c r="H65" s="32"/>
      <c r="I65" s="33">
        <v>202</v>
      </c>
      <c r="J65" s="31">
        <f t="shared" si="8"/>
        <v>90.6</v>
      </c>
      <c r="K65" s="32"/>
      <c r="L65" s="33">
        <v>302</v>
      </c>
      <c r="M65" s="31">
        <f t="shared" si="9"/>
        <v>118</v>
      </c>
      <c r="N65" s="32"/>
      <c r="O65" s="33">
        <v>402</v>
      </c>
      <c r="P65" s="31">
        <f t="shared" si="10"/>
        <v>140.4</v>
      </c>
      <c r="Q65" s="36"/>
    </row>
    <row r="66" spans="5:17" x14ac:dyDescent="0.2">
      <c r="E66" s="29"/>
      <c r="F66" s="30">
        <v>53</v>
      </c>
      <c r="G66" s="31">
        <f t="shared" si="5"/>
        <v>26.5</v>
      </c>
      <c r="H66" s="32"/>
      <c r="I66" s="33">
        <v>203</v>
      </c>
      <c r="J66" s="31">
        <f t="shared" si="8"/>
        <v>90.9</v>
      </c>
      <c r="K66" s="32"/>
      <c r="L66" s="33">
        <v>303</v>
      </c>
      <c r="M66" s="31">
        <f t="shared" si="9"/>
        <v>118.25</v>
      </c>
      <c r="N66" s="32"/>
      <c r="O66" s="33">
        <v>403</v>
      </c>
      <c r="P66" s="31">
        <f t="shared" si="10"/>
        <v>140.6</v>
      </c>
      <c r="Q66" s="36"/>
    </row>
    <row r="67" spans="5:17" x14ac:dyDescent="0.2">
      <c r="E67" s="29"/>
      <c r="F67" s="30">
        <v>54</v>
      </c>
      <c r="G67" s="31">
        <f t="shared" si="5"/>
        <v>27</v>
      </c>
      <c r="H67" s="32"/>
      <c r="I67" s="33">
        <v>204</v>
      </c>
      <c r="J67" s="31">
        <f t="shared" si="8"/>
        <v>91.2</v>
      </c>
      <c r="K67" s="32"/>
      <c r="L67" s="33">
        <v>304</v>
      </c>
      <c r="M67" s="31">
        <f t="shared" si="9"/>
        <v>118.5</v>
      </c>
      <c r="N67" s="32"/>
      <c r="O67" s="33">
        <v>404</v>
      </c>
      <c r="P67" s="31">
        <f t="shared" si="10"/>
        <v>140.80000000000001</v>
      </c>
      <c r="Q67" s="36"/>
    </row>
    <row r="68" spans="5:17" x14ac:dyDescent="0.2">
      <c r="E68" s="29"/>
      <c r="F68" s="30">
        <v>55</v>
      </c>
      <c r="G68" s="31">
        <f t="shared" si="5"/>
        <v>27.5</v>
      </c>
      <c r="H68" s="32"/>
      <c r="I68" s="33">
        <v>205</v>
      </c>
      <c r="J68" s="31">
        <f t="shared" si="8"/>
        <v>91.5</v>
      </c>
      <c r="K68" s="32"/>
      <c r="L68" s="33">
        <v>305</v>
      </c>
      <c r="M68" s="31">
        <f t="shared" si="9"/>
        <v>118.75</v>
      </c>
      <c r="N68" s="32"/>
      <c r="O68" s="33">
        <v>405</v>
      </c>
      <c r="P68" s="31">
        <f t="shared" si="10"/>
        <v>141</v>
      </c>
      <c r="Q68" s="36"/>
    </row>
    <row r="69" spans="5:17" x14ac:dyDescent="0.2">
      <c r="E69" s="29"/>
      <c r="F69" s="30">
        <v>56</v>
      </c>
      <c r="G69" s="31">
        <f t="shared" si="5"/>
        <v>28</v>
      </c>
      <c r="H69" s="32"/>
      <c r="I69" s="33">
        <v>206</v>
      </c>
      <c r="J69" s="31">
        <f t="shared" si="8"/>
        <v>91.8</v>
      </c>
      <c r="K69" s="32"/>
      <c r="L69" s="33">
        <v>306</v>
      </c>
      <c r="M69" s="31">
        <f t="shared" si="9"/>
        <v>119</v>
      </c>
      <c r="N69" s="32"/>
      <c r="O69" s="33">
        <v>406</v>
      </c>
      <c r="P69" s="31">
        <f t="shared" si="10"/>
        <v>141.19999999999999</v>
      </c>
      <c r="Q69" s="36"/>
    </row>
    <row r="70" spans="5:17" x14ac:dyDescent="0.2">
      <c r="E70" s="29"/>
      <c r="F70" s="30">
        <v>57</v>
      </c>
      <c r="G70" s="31">
        <f t="shared" si="5"/>
        <v>28.5</v>
      </c>
      <c r="H70" s="32"/>
      <c r="I70" s="33">
        <v>207</v>
      </c>
      <c r="J70" s="31">
        <f t="shared" si="8"/>
        <v>92.1</v>
      </c>
      <c r="K70" s="32"/>
      <c r="L70" s="33">
        <v>307</v>
      </c>
      <c r="M70" s="31">
        <f t="shared" si="9"/>
        <v>119.25</v>
      </c>
      <c r="N70" s="32"/>
      <c r="O70" s="33">
        <v>407</v>
      </c>
      <c r="P70" s="31">
        <f t="shared" si="10"/>
        <v>141.4</v>
      </c>
      <c r="Q70" s="36"/>
    </row>
    <row r="71" spans="5:17" x14ac:dyDescent="0.2">
      <c r="E71" s="29"/>
      <c r="F71" s="30">
        <v>58</v>
      </c>
      <c r="G71" s="31">
        <f t="shared" si="5"/>
        <v>29</v>
      </c>
      <c r="H71" s="32"/>
      <c r="I71" s="33">
        <v>208</v>
      </c>
      <c r="J71" s="31">
        <f t="shared" si="8"/>
        <v>92.4</v>
      </c>
      <c r="K71" s="32"/>
      <c r="L71" s="33">
        <v>308</v>
      </c>
      <c r="M71" s="31">
        <f t="shared" si="9"/>
        <v>119.5</v>
      </c>
      <c r="N71" s="32"/>
      <c r="O71" s="33">
        <v>408</v>
      </c>
      <c r="P71" s="31">
        <f t="shared" si="10"/>
        <v>141.6</v>
      </c>
      <c r="Q71" s="36"/>
    </row>
    <row r="72" spans="5:17" x14ac:dyDescent="0.2">
      <c r="E72" s="29"/>
      <c r="F72" s="30">
        <v>59</v>
      </c>
      <c r="G72" s="31">
        <f t="shared" si="5"/>
        <v>29.5</v>
      </c>
      <c r="H72" s="32"/>
      <c r="I72" s="33">
        <v>209</v>
      </c>
      <c r="J72" s="31">
        <f t="shared" si="8"/>
        <v>92.7</v>
      </c>
      <c r="K72" s="32"/>
      <c r="L72" s="33">
        <v>309</v>
      </c>
      <c r="M72" s="31">
        <f t="shared" si="9"/>
        <v>119.75</v>
      </c>
      <c r="N72" s="32"/>
      <c r="O72" s="33">
        <v>409</v>
      </c>
      <c r="P72" s="31">
        <f t="shared" si="10"/>
        <v>141.80000000000001</v>
      </c>
      <c r="Q72" s="36"/>
    </row>
    <row r="73" spans="5:17" x14ac:dyDescent="0.2">
      <c r="E73" s="29"/>
      <c r="F73" s="30">
        <v>60</v>
      </c>
      <c r="G73" s="31">
        <f t="shared" si="5"/>
        <v>30</v>
      </c>
      <c r="H73" s="32"/>
      <c r="I73" s="33">
        <v>210</v>
      </c>
      <c r="J73" s="31">
        <f t="shared" si="8"/>
        <v>93</v>
      </c>
      <c r="K73" s="32"/>
      <c r="L73" s="33">
        <v>310</v>
      </c>
      <c r="M73" s="31">
        <f t="shared" si="9"/>
        <v>120</v>
      </c>
      <c r="N73" s="32"/>
      <c r="O73" s="33">
        <v>410</v>
      </c>
      <c r="P73" s="31">
        <f t="shared" si="10"/>
        <v>142</v>
      </c>
      <c r="Q73" s="36"/>
    </row>
    <row r="74" spans="5:17" x14ac:dyDescent="0.2">
      <c r="E74" s="29"/>
      <c r="F74" s="30">
        <v>61</v>
      </c>
      <c r="G74" s="31">
        <f t="shared" ref="G74:G103" si="11">$F74*$F$12</f>
        <v>30.5</v>
      </c>
      <c r="H74" s="32"/>
      <c r="I74" s="33">
        <v>211</v>
      </c>
      <c r="J74" s="31">
        <f t="shared" si="8"/>
        <v>93.3</v>
      </c>
      <c r="K74" s="32"/>
      <c r="L74" s="33">
        <v>311</v>
      </c>
      <c r="M74" s="31">
        <f t="shared" si="9"/>
        <v>120.25</v>
      </c>
      <c r="N74" s="32"/>
      <c r="O74" s="33">
        <v>411</v>
      </c>
      <c r="P74" s="31">
        <f t="shared" si="10"/>
        <v>142.19999999999999</v>
      </c>
      <c r="Q74" s="36"/>
    </row>
    <row r="75" spans="5:17" x14ac:dyDescent="0.2">
      <c r="E75" s="29"/>
      <c r="F75" s="30">
        <v>62</v>
      </c>
      <c r="G75" s="31">
        <f t="shared" si="11"/>
        <v>31</v>
      </c>
      <c r="H75" s="32"/>
      <c r="I75" s="33">
        <v>212</v>
      </c>
      <c r="J75" s="31">
        <f t="shared" si="8"/>
        <v>93.6</v>
      </c>
      <c r="K75" s="32"/>
      <c r="L75" s="33">
        <v>312</v>
      </c>
      <c r="M75" s="31">
        <f t="shared" si="9"/>
        <v>120.5</v>
      </c>
      <c r="N75" s="32"/>
      <c r="O75" s="33">
        <v>412</v>
      </c>
      <c r="P75" s="31">
        <f t="shared" si="10"/>
        <v>142.4</v>
      </c>
      <c r="Q75" s="36"/>
    </row>
    <row r="76" spans="5:17" x14ac:dyDescent="0.2">
      <c r="E76" s="29"/>
      <c r="F76" s="30">
        <v>63</v>
      </c>
      <c r="G76" s="31">
        <f t="shared" si="11"/>
        <v>31.5</v>
      </c>
      <c r="H76" s="32"/>
      <c r="I76" s="33">
        <v>213</v>
      </c>
      <c r="J76" s="31">
        <f t="shared" si="8"/>
        <v>93.9</v>
      </c>
      <c r="K76" s="32"/>
      <c r="L76" s="33">
        <v>313</v>
      </c>
      <c r="M76" s="31">
        <f t="shared" si="9"/>
        <v>120.75</v>
      </c>
      <c r="N76" s="32"/>
      <c r="O76" s="33">
        <v>413</v>
      </c>
      <c r="P76" s="31">
        <f t="shared" si="10"/>
        <v>142.6</v>
      </c>
      <c r="Q76" s="36"/>
    </row>
    <row r="77" spans="5:17" x14ac:dyDescent="0.2">
      <c r="E77" s="29"/>
      <c r="F77" s="30">
        <v>64</v>
      </c>
      <c r="G77" s="31">
        <f t="shared" si="11"/>
        <v>32</v>
      </c>
      <c r="H77" s="32"/>
      <c r="I77" s="33">
        <v>214</v>
      </c>
      <c r="J77" s="31">
        <f t="shared" si="8"/>
        <v>94.2</v>
      </c>
      <c r="K77" s="32"/>
      <c r="L77" s="33">
        <v>314</v>
      </c>
      <c r="M77" s="31">
        <f t="shared" si="9"/>
        <v>121</v>
      </c>
      <c r="N77" s="32"/>
      <c r="O77" s="33">
        <v>414</v>
      </c>
      <c r="P77" s="31">
        <f t="shared" si="10"/>
        <v>142.80000000000001</v>
      </c>
      <c r="Q77" s="36"/>
    </row>
    <row r="78" spans="5:17" x14ac:dyDescent="0.2">
      <c r="E78" s="29"/>
      <c r="F78" s="30">
        <v>65</v>
      </c>
      <c r="G78" s="31">
        <f t="shared" si="11"/>
        <v>32.5</v>
      </c>
      <c r="H78" s="32"/>
      <c r="I78" s="33">
        <v>215</v>
      </c>
      <c r="J78" s="31">
        <f t="shared" ref="J78:J109" si="12">$G$163+(I78-$F$163)*I$12</f>
        <v>94.5</v>
      </c>
      <c r="K78" s="32"/>
      <c r="L78" s="33">
        <v>315</v>
      </c>
      <c r="M78" s="31">
        <f t="shared" ref="M78:M109" si="13">$J$113+(L78-$I$113)*L$12</f>
        <v>121.25</v>
      </c>
      <c r="N78" s="32"/>
      <c r="O78" s="33">
        <v>415</v>
      </c>
      <c r="P78" s="31">
        <f t="shared" ref="P78:P109" si="14">$M$113+(O78-$L$113)*O$12</f>
        <v>143</v>
      </c>
      <c r="Q78" s="36"/>
    </row>
    <row r="79" spans="5:17" x14ac:dyDescent="0.2">
      <c r="E79" s="29"/>
      <c r="F79" s="30">
        <v>66</v>
      </c>
      <c r="G79" s="31">
        <f t="shared" si="11"/>
        <v>33</v>
      </c>
      <c r="H79" s="32"/>
      <c r="I79" s="33">
        <v>216</v>
      </c>
      <c r="J79" s="31">
        <f t="shared" si="12"/>
        <v>94.8</v>
      </c>
      <c r="K79" s="32"/>
      <c r="L79" s="33">
        <v>316</v>
      </c>
      <c r="M79" s="31">
        <f t="shared" si="13"/>
        <v>121.5</v>
      </c>
      <c r="N79" s="32"/>
      <c r="O79" s="33">
        <v>416</v>
      </c>
      <c r="P79" s="31">
        <f t="shared" si="14"/>
        <v>143.19999999999999</v>
      </c>
      <c r="Q79" s="36"/>
    </row>
    <row r="80" spans="5:17" x14ac:dyDescent="0.2">
      <c r="E80" s="29"/>
      <c r="F80" s="30">
        <v>67</v>
      </c>
      <c r="G80" s="31">
        <f t="shared" si="11"/>
        <v>33.5</v>
      </c>
      <c r="H80" s="32"/>
      <c r="I80" s="33">
        <v>217</v>
      </c>
      <c r="J80" s="31">
        <f t="shared" si="12"/>
        <v>95.1</v>
      </c>
      <c r="K80" s="32"/>
      <c r="L80" s="33">
        <v>317</v>
      </c>
      <c r="M80" s="31">
        <f t="shared" si="13"/>
        <v>121.75</v>
      </c>
      <c r="N80" s="32"/>
      <c r="O80" s="33">
        <v>417</v>
      </c>
      <c r="P80" s="31">
        <f t="shared" si="14"/>
        <v>143.4</v>
      </c>
      <c r="Q80" s="36"/>
    </row>
    <row r="81" spans="5:17" x14ac:dyDescent="0.2">
      <c r="E81" s="29"/>
      <c r="F81" s="30">
        <v>68</v>
      </c>
      <c r="G81" s="31">
        <f t="shared" si="11"/>
        <v>34</v>
      </c>
      <c r="H81" s="32"/>
      <c r="I81" s="33">
        <v>218</v>
      </c>
      <c r="J81" s="31">
        <f t="shared" si="12"/>
        <v>95.4</v>
      </c>
      <c r="K81" s="32"/>
      <c r="L81" s="33">
        <v>318</v>
      </c>
      <c r="M81" s="31">
        <f t="shared" si="13"/>
        <v>122</v>
      </c>
      <c r="N81" s="32"/>
      <c r="O81" s="33">
        <v>418</v>
      </c>
      <c r="P81" s="31">
        <f t="shared" si="14"/>
        <v>143.6</v>
      </c>
      <c r="Q81" s="36"/>
    </row>
    <row r="82" spans="5:17" x14ac:dyDescent="0.2">
      <c r="E82" s="29"/>
      <c r="F82" s="30">
        <v>69</v>
      </c>
      <c r="G82" s="31">
        <f t="shared" si="11"/>
        <v>34.5</v>
      </c>
      <c r="H82" s="32"/>
      <c r="I82" s="33">
        <v>219</v>
      </c>
      <c r="J82" s="31">
        <f t="shared" si="12"/>
        <v>95.7</v>
      </c>
      <c r="K82" s="32"/>
      <c r="L82" s="33">
        <v>319</v>
      </c>
      <c r="M82" s="31">
        <f t="shared" si="13"/>
        <v>122.25</v>
      </c>
      <c r="N82" s="32"/>
      <c r="O82" s="33">
        <v>419</v>
      </c>
      <c r="P82" s="31">
        <f t="shared" si="14"/>
        <v>143.80000000000001</v>
      </c>
      <c r="Q82" s="36"/>
    </row>
    <row r="83" spans="5:17" x14ac:dyDescent="0.2">
      <c r="E83" s="29"/>
      <c r="F83" s="30">
        <v>70</v>
      </c>
      <c r="G83" s="31">
        <f t="shared" si="11"/>
        <v>35</v>
      </c>
      <c r="H83" s="32"/>
      <c r="I83" s="33">
        <v>220</v>
      </c>
      <c r="J83" s="31">
        <f t="shared" si="12"/>
        <v>96</v>
      </c>
      <c r="K83" s="32"/>
      <c r="L83" s="33">
        <v>320</v>
      </c>
      <c r="M83" s="31">
        <f t="shared" si="13"/>
        <v>122.5</v>
      </c>
      <c r="N83" s="32"/>
      <c r="O83" s="33">
        <v>420</v>
      </c>
      <c r="P83" s="31">
        <f t="shared" si="14"/>
        <v>144</v>
      </c>
      <c r="Q83" s="36"/>
    </row>
    <row r="84" spans="5:17" x14ac:dyDescent="0.2">
      <c r="E84" s="29"/>
      <c r="F84" s="30">
        <v>71</v>
      </c>
      <c r="G84" s="31">
        <f t="shared" si="11"/>
        <v>35.5</v>
      </c>
      <c r="H84" s="32"/>
      <c r="I84" s="33">
        <v>221</v>
      </c>
      <c r="J84" s="31">
        <f t="shared" si="12"/>
        <v>96.3</v>
      </c>
      <c r="K84" s="32"/>
      <c r="L84" s="33">
        <v>321</v>
      </c>
      <c r="M84" s="31">
        <f t="shared" si="13"/>
        <v>122.75</v>
      </c>
      <c r="N84" s="32"/>
      <c r="O84" s="33">
        <v>421</v>
      </c>
      <c r="P84" s="31">
        <f t="shared" si="14"/>
        <v>144.19999999999999</v>
      </c>
      <c r="Q84" s="36"/>
    </row>
    <row r="85" spans="5:17" x14ac:dyDescent="0.2">
      <c r="E85" s="29"/>
      <c r="F85" s="30">
        <v>72</v>
      </c>
      <c r="G85" s="31">
        <f t="shared" si="11"/>
        <v>36</v>
      </c>
      <c r="H85" s="32"/>
      <c r="I85" s="33">
        <v>222</v>
      </c>
      <c r="J85" s="31">
        <f t="shared" si="12"/>
        <v>96.6</v>
      </c>
      <c r="K85" s="32"/>
      <c r="L85" s="33">
        <v>322</v>
      </c>
      <c r="M85" s="31">
        <f t="shared" si="13"/>
        <v>123</v>
      </c>
      <c r="N85" s="32"/>
      <c r="O85" s="33">
        <v>422</v>
      </c>
      <c r="P85" s="31">
        <f t="shared" si="14"/>
        <v>144.4</v>
      </c>
      <c r="Q85" s="36"/>
    </row>
    <row r="86" spans="5:17" x14ac:dyDescent="0.2">
      <c r="E86" s="29"/>
      <c r="F86" s="30">
        <v>73</v>
      </c>
      <c r="G86" s="31">
        <f t="shared" si="11"/>
        <v>36.5</v>
      </c>
      <c r="H86" s="32"/>
      <c r="I86" s="33">
        <v>223</v>
      </c>
      <c r="J86" s="31">
        <f t="shared" si="12"/>
        <v>96.9</v>
      </c>
      <c r="K86" s="32"/>
      <c r="L86" s="33">
        <v>323</v>
      </c>
      <c r="M86" s="31">
        <f t="shared" si="13"/>
        <v>123.25</v>
      </c>
      <c r="N86" s="32"/>
      <c r="O86" s="33">
        <v>423</v>
      </c>
      <c r="P86" s="31">
        <f t="shared" si="14"/>
        <v>144.6</v>
      </c>
      <c r="Q86" s="36"/>
    </row>
    <row r="87" spans="5:17" x14ac:dyDescent="0.2">
      <c r="E87" s="29"/>
      <c r="F87" s="30">
        <v>74</v>
      </c>
      <c r="G87" s="31">
        <f t="shared" si="11"/>
        <v>37</v>
      </c>
      <c r="H87" s="32"/>
      <c r="I87" s="33">
        <v>224</v>
      </c>
      <c r="J87" s="31">
        <f t="shared" si="12"/>
        <v>97.2</v>
      </c>
      <c r="K87" s="32"/>
      <c r="L87" s="33">
        <v>324</v>
      </c>
      <c r="M87" s="31">
        <f t="shared" si="13"/>
        <v>123.5</v>
      </c>
      <c r="N87" s="32"/>
      <c r="O87" s="33">
        <v>424</v>
      </c>
      <c r="P87" s="31">
        <f t="shared" si="14"/>
        <v>144.80000000000001</v>
      </c>
      <c r="Q87" s="36"/>
    </row>
    <row r="88" spans="5:17" x14ac:dyDescent="0.2">
      <c r="E88" s="29"/>
      <c r="F88" s="30">
        <v>75</v>
      </c>
      <c r="G88" s="31">
        <f t="shared" si="11"/>
        <v>37.5</v>
      </c>
      <c r="H88" s="32"/>
      <c r="I88" s="33">
        <v>225</v>
      </c>
      <c r="J88" s="31">
        <f t="shared" si="12"/>
        <v>97.5</v>
      </c>
      <c r="K88" s="32"/>
      <c r="L88" s="33">
        <v>325</v>
      </c>
      <c r="M88" s="31">
        <f t="shared" si="13"/>
        <v>123.75</v>
      </c>
      <c r="N88" s="32"/>
      <c r="O88" s="33">
        <v>425</v>
      </c>
      <c r="P88" s="31">
        <f t="shared" si="14"/>
        <v>145</v>
      </c>
      <c r="Q88" s="36"/>
    </row>
    <row r="89" spans="5:17" x14ac:dyDescent="0.2">
      <c r="E89" s="29"/>
      <c r="F89" s="30">
        <v>76</v>
      </c>
      <c r="G89" s="31">
        <f t="shared" si="11"/>
        <v>38</v>
      </c>
      <c r="H89" s="32"/>
      <c r="I89" s="33">
        <v>226</v>
      </c>
      <c r="J89" s="31">
        <f t="shared" si="12"/>
        <v>97.8</v>
      </c>
      <c r="K89" s="32"/>
      <c r="L89" s="33">
        <v>326</v>
      </c>
      <c r="M89" s="31">
        <f t="shared" si="13"/>
        <v>124</v>
      </c>
      <c r="N89" s="32"/>
      <c r="O89" s="33">
        <v>426</v>
      </c>
      <c r="P89" s="31">
        <f t="shared" si="14"/>
        <v>145.19999999999999</v>
      </c>
      <c r="Q89" s="36"/>
    </row>
    <row r="90" spans="5:17" x14ac:dyDescent="0.2">
      <c r="E90" s="29"/>
      <c r="F90" s="30">
        <v>77</v>
      </c>
      <c r="G90" s="31">
        <f t="shared" si="11"/>
        <v>38.5</v>
      </c>
      <c r="H90" s="32"/>
      <c r="I90" s="33">
        <v>227</v>
      </c>
      <c r="J90" s="31">
        <f t="shared" si="12"/>
        <v>98.1</v>
      </c>
      <c r="K90" s="32"/>
      <c r="L90" s="33">
        <v>327</v>
      </c>
      <c r="M90" s="31">
        <f t="shared" si="13"/>
        <v>124.25</v>
      </c>
      <c r="N90" s="32"/>
      <c r="O90" s="33">
        <v>427</v>
      </c>
      <c r="P90" s="31">
        <f t="shared" si="14"/>
        <v>145.4</v>
      </c>
      <c r="Q90" s="36"/>
    </row>
    <row r="91" spans="5:17" x14ac:dyDescent="0.2">
      <c r="E91" s="29"/>
      <c r="F91" s="30">
        <v>78</v>
      </c>
      <c r="G91" s="31">
        <f t="shared" si="11"/>
        <v>39</v>
      </c>
      <c r="H91" s="32"/>
      <c r="I91" s="33">
        <v>228</v>
      </c>
      <c r="J91" s="31">
        <f t="shared" si="12"/>
        <v>98.4</v>
      </c>
      <c r="K91" s="32"/>
      <c r="L91" s="33">
        <v>328</v>
      </c>
      <c r="M91" s="31">
        <f t="shared" si="13"/>
        <v>124.5</v>
      </c>
      <c r="N91" s="32"/>
      <c r="O91" s="33">
        <v>428</v>
      </c>
      <c r="P91" s="31">
        <f t="shared" si="14"/>
        <v>145.6</v>
      </c>
      <c r="Q91" s="36"/>
    </row>
    <row r="92" spans="5:17" x14ac:dyDescent="0.2">
      <c r="E92" s="29"/>
      <c r="F92" s="30">
        <v>79</v>
      </c>
      <c r="G92" s="31">
        <f t="shared" si="11"/>
        <v>39.5</v>
      </c>
      <c r="H92" s="32"/>
      <c r="I92" s="33">
        <v>229</v>
      </c>
      <c r="J92" s="31">
        <f t="shared" si="12"/>
        <v>98.7</v>
      </c>
      <c r="K92" s="32"/>
      <c r="L92" s="33">
        <v>329</v>
      </c>
      <c r="M92" s="31">
        <f t="shared" si="13"/>
        <v>124.75</v>
      </c>
      <c r="N92" s="32"/>
      <c r="O92" s="33">
        <v>429</v>
      </c>
      <c r="P92" s="31">
        <f t="shared" si="14"/>
        <v>145.80000000000001</v>
      </c>
      <c r="Q92" s="36"/>
    </row>
    <row r="93" spans="5:17" x14ac:dyDescent="0.2">
      <c r="E93" s="29"/>
      <c r="F93" s="30">
        <v>80</v>
      </c>
      <c r="G93" s="31">
        <f t="shared" si="11"/>
        <v>40</v>
      </c>
      <c r="H93" s="32"/>
      <c r="I93" s="33">
        <v>230</v>
      </c>
      <c r="J93" s="31">
        <f t="shared" si="12"/>
        <v>99</v>
      </c>
      <c r="K93" s="32"/>
      <c r="L93" s="33">
        <v>330</v>
      </c>
      <c r="M93" s="31">
        <f t="shared" si="13"/>
        <v>125</v>
      </c>
      <c r="N93" s="32"/>
      <c r="O93" s="33">
        <v>430</v>
      </c>
      <c r="P93" s="31">
        <f t="shared" si="14"/>
        <v>146</v>
      </c>
      <c r="Q93" s="36"/>
    </row>
    <row r="94" spans="5:17" x14ac:dyDescent="0.2">
      <c r="E94" s="29"/>
      <c r="F94" s="30">
        <v>81</v>
      </c>
      <c r="G94" s="31">
        <f t="shared" si="11"/>
        <v>40.5</v>
      </c>
      <c r="H94" s="32"/>
      <c r="I94" s="33">
        <v>231</v>
      </c>
      <c r="J94" s="31">
        <f t="shared" si="12"/>
        <v>99.3</v>
      </c>
      <c r="K94" s="32"/>
      <c r="L94" s="33">
        <v>331</v>
      </c>
      <c r="M94" s="31">
        <f t="shared" si="13"/>
        <v>125.25</v>
      </c>
      <c r="N94" s="32"/>
      <c r="O94" s="33">
        <v>431</v>
      </c>
      <c r="P94" s="31">
        <f t="shared" si="14"/>
        <v>146.19999999999999</v>
      </c>
      <c r="Q94" s="36"/>
    </row>
    <row r="95" spans="5:17" x14ac:dyDescent="0.2">
      <c r="E95" s="29"/>
      <c r="F95" s="30">
        <v>82</v>
      </c>
      <c r="G95" s="31">
        <f t="shared" si="11"/>
        <v>41</v>
      </c>
      <c r="H95" s="32"/>
      <c r="I95" s="33">
        <v>232</v>
      </c>
      <c r="J95" s="31">
        <f t="shared" si="12"/>
        <v>99.6</v>
      </c>
      <c r="K95" s="32"/>
      <c r="L95" s="33">
        <v>332</v>
      </c>
      <c r="M95" s="31">
        <f t="shared" si="13"/>
        <v>125.5</v>
      </c>
      <c r="N95" s="32"/>
      <c r="O95" s="33">
        <v>432</v>
      </c>
      <c r="P95" s="31">
        <f t="shared" si="14"/>
        <v>146.4</v>
      </c>
      <c r="Q95" s="36"/>
    </row>
    <row r="96" spans="5:17" x14ac:dyDescent="0.2">
      <c r="E96" s="29"/>
      <c r="F96" s="30">
        <v>83</v>
      </c>
      <c r="G96" s="31">
        <f t="shared" si="11"/>
        <v>41.5</v>
      </c>
      <c r="H96" s="32"/>
      <c r="I96" s="33">
        <v>233</v>
      </c>
      <c r="J96" s="31">
        <f t="shared" si="12"/>
        <v>99.9</v>
      </c>
      <c r="K96" s="32"/>
      <c r="L96" s="33">
        <v>333</v>
      </c>
      <c r="M96" s="31">
        <f t="shared" si="13"/>
        <v>125.75</v>
      </c>
      <c r="N96" s="32"/>
      <c r="O96" s="33">
        <v>433</v>
      </c>
      <c r="P96" s="31">
        <f t="shared" si="14"/>
        <v>146.6</v>
      </c>
      <c r="Q96" s="36"/>
    </row>
    <row r="97" spans="5:17" x14ac:dyDescent="0.2">
      <c r="E97" s="29"/>
      <c r="F97" s="30">
        <v>84</v>
      </c>
      <c r="G97" s="31">
        <f t="shared" si="11"/>
        <v>42</v>
      </c>
      <c r="H97" s="32"/>
      <c r="I97" s="33">
        <v>234</v>
      </c>
      <c r="J97" s="31">
        <f t="shared" si="12"/>
        <v>100.2</v>
      </c>
      <c r="K97" s="32"/>
      <c r="L97" s="33">
        <v>334</v>
      </c>
      <c r="M97" s="31">
        <f t="shared" si="13"/>
        <v>126</v>
      </c>
      <c r="N97" s="32"/>
      <c r="O97" s="33">
        <v>434</v>
      </c>
      <c r="P97" s="31">
        <f t="shared" si="14"/>
        <v>146.80000000000001</v>
      </c>
      <c r="Q97" s="36"/>
    </row>
    <row r="98" spans="5:17" x14ac:dyDescent="0.2">
      <c r="E98" s="29"/>
      <c r="F98" s="30">
        <v>85</v>
      </c>
      <c r="G98" s="31">
        <f t="shared" si="11"/>
        <v>42.5</v>
      </c>
      <c r="H98" s="32"/>
      <c r="I98" s="33">
        <v>235</v>
      </c>
      <c r="J98" s="31">
        <f t="shared" si="12"/>
        <v>100.5</v>
      </c>
      <c r="K98" s="32"/>
      <c r="L98" s="33">
        <v>335</v>
      </c>
      <c r="M98" s="31">
        <f t="shared" si="13"/>
        <v>126.25</v>
      </c>
      <c r="N98" s="32"/>
      <c r="O98" s="33">
        <v>435</v>
      </c>
      <c r="P98" s="31">
        <f t="shared" si="14"/>
        <v>147</v>
      </c>
      <c r="Q98" s="36"/>
    </row>
    <row r="99" spans="5:17" x14ac:dyDescent="0.2">
      <c r="E99" s="29"/>
      <c r="F99" s="30">
        <v>86</v>
      </c>
      <c r="G99" s="31">
        <f t="shared" si="11"/>
        <v>43</v>
      </c>
      <c r="H99" s="32"/>
      <c r="I99" s="33">
        <v>236</v>
      </c>
      <c r="J99" s="31">
        <f t="shared" si="12"/>
        <v>100.8</v>
      </c>
      <c r="K99" s="32"/>
      <c r="L99" s="33">
        <v>336</v>
      </c>
      <c r="M99" s="31">
        <f t="shared" si="13"/>
        <v>126.5</v>
      </c>
      <c r="N99" s="32"/>
      <c r="O99" s="33">
        <v>436</v>
      </c>
      <c r="P99" s="31">
        <f t="shared" si="14"/>
        <v>147.19999999999999</v>
      </c>
      <c r="Q99" s="36"/>
    </row>
    <row r="100" spans="5:17" x14ac:dyDescent="0.2">
      <c r="E100" s="29"/>
      <c r="F100" s="30">
        <v>87</v>
      </c>
      <c r="G100" s="31">
        <f t="shared" si="11"/>
        <v>43.5</v>
      </c>
      <c r="H100" s="32"/>
      <c r="I100" s="33">
        <v>237</v>
      </c>
      <c r="J100" s="31">
        <f t="shared" si="12"/>
        <v>101.1</v>
      </c>
      <c r="K100" s="32"/>
      <c r="L100" s="33">
        <v>337</v>
      </c>
      <c r="M100" s="31">
        <f t="shared" si="13"/>
        <v>126.75</v>
      </c>
      <c r="N100" s="32"/>
      <c r="O100" s="33">
        <v>437</v>
      </c>
      <c r="P100" s="31">
        <f t="shared" si="14"/>
        <v>147.4</v>
      </c>
      <c r="Q100" s="36"/>
    </row>
    <row r="101" spans="5:17" x14ac:dyDescent="0.2">
      <c r="E101" s="29"/>
      <c r="F101" s="30">
        <v>88</v>
      </c>
      <c r="G101" s="31">
        <f t="shared" si="11"/>
        <v>44</v>
      </c>
      <c r="H101" s="32"/>
      <c r="I101" s="33">
        <v>238</v>
      </c>
      <c r="J101" s="31">
        <f t="shared" si="12"/>
        <v>101.4</v>
      </c>
      <c r="K101" s="32"/>
      <c r="L101" s="33">
        <v>338</v>
      </c>
      <c r="M101" s="31">
        <f t="shared" si="13"/>
        <v>127</v>
      </c>
      <c r="N101" s="32"/>
      <c r="O101" s="33">
        <v>438</v>
      </c>
      <c r="P101" s="31">
        <f t="shared" si="14"/>
        <v>147.6</v>
      </c>
      <c r="Q101" s="36"/>
    </row>
    <row r="102" spans="5:17" x14ac:dyDescent="0.2">
      <c r="E102" s="29"/>
      <c r="F102" s="30">
        <v>89</v>
      </c>
      <c r="G102" s="31">
        <f t="shared" si="11"/>
        <v>44.5</v>
      </c>
      <c r="H102" s="32"/>
      <c r="I102" s="33">
        <v>239</v>
      </c>
      <c r="J102" s="31">
        <f t="shared" si="12"/>
        <v>101.7</v>
      </c>
      <c r="K102" s="32"/>
      <c r="L102" s="33">
        <v>339</v>
      </c>
      <c r="M102" s="31">
        <f t="shared" si="13"/>
        <v>127.25</v>
      </c>
      <c r="N102" s="32"/>
      <c r="O102" s="33">
        <v>439</v>
      </c>
      <c r="P102" s="31">
        <f t="shared" si="14"/>
        <v>147.80000000000001</v>
      </c>
      <c r="Q102" s="36"/>
    </row>
    <row r="103" spans="5:17" x14ac:dyDescent="0.2">
      <c r="E103" s="29"/>
      <c r="F103" s="30">
        <v>90</v>
      </c>
      <c r="G103" s="31">
        <f t="shared" si="11"/>
        <v>45</v>
      </c>
      <c r="H103" s="32"/>
      <c r="I103" s="33">
        <v>240</v>
      </c>
      <c r="J103" s="31">
        <f t="shared" si="12"/>
        <v>102</v>
      </c>
      <c r="K103" s="32"/>
      <c r="L103" s="33">
        <v>340</v>
      </c>
      <c r="M103" s="31">
        <f t="shared" si="13"/>
        <v>127.5</v>
      </c>
      <c r="N103" s="32"/>
      <c r="O103" s="33">
        <v>440</v>
      </c>
      <c r="P103" s="31">
        <f t="shared" si="14"/>
        <v>148</v>
      </c>
      <c r="Q103" s="36"/>
    </row>
    <row r="104" spans="5:17" x14ac:dyDescent="0.2">
      <c r="E104" s="29"/>
      <c r="F104" s="30">
        <v>91</v>
      </c>
      <c r="G104" s="31">
        <f t="shared" ref="G104:G138" si="15">$F104*$F$12</f>
        <v>45.5</v>
      </c>
      <c r="H104" s="40"/>
      <c r="I104" s="33">
        <v>241</v>
      </c>
      <c r="J104" s="31">
        <f t="shared" si="12"/>
        <v>102.3</v>
      </c>
      <c r="K104" s="32"/>
      <c r="L104" s="33">
        <v>341</v>
      </c>
      <c r="M104" s="31">
        <f t="shared" si="13"/>
        <v>127.75</v>
      </c>
      <c r="N104" s="32"/>
      <c r="O104" s="33">
        <v>441</v>
      </c>
      <c r="P104" s="31">
        <f t="shared" si="14"/>
        <v>148.19999999999999</v>
      </c>
      <c r="Q104" s="36"/>
    </row>
    <row r="105" spans="5:17" x14ac:dyDescent="0.2">
      <c r="E105" s="29"/>
      <c r="F105" s="30">
        <v>92</v>
      </c>
      <c r="G105" s="31">
        <f t="shared" si="15"/>
        <v>46</v>
      </c>
      <c r="H105" s="40"/>
      <c r="I105" s="33">
        <v>242</v>
      </c>
      <c r="J105" s="31">
        <f t="shared" si="12"/>
        <v>102.6</v>
      </c>
      <c r="K105" s="32"/>
      <c r="L105" s="33">
        <v>342</v>
      </c>
      <c r="M105" s="31">
        <f t="shared" si="13"/>
        <v>128</v>
      </c>
      <c r="N105" s="32"/>
      <c r="O105" s="33">
        <v>442</v>
      </c>
      <c r="P105" s="31">
        <f t="shared" si="14"/>
        <v>148.4</v>
      </c>
      <c r="Q105" s="36"/>
    </row>
    <row r="106" spans="5:17" x14ac:dyDescent="0.2">
      <c r="E106" s="29"/>
      <c r="F106" s="30">
        <v>93</v>
      </c>
      <c r="G106" s="31">
        <f t="shared" si="15"/>
        <v>46.5</v>
      </c>
      <c r="H106" s="40"/>
      <c r="I106" s="33">
        <v>243</v>
      </c>
      <c r="J106" s="31">
        <f t="shared" si="12"/>
        <v>102.9</v>
      </c>
      <c r="K106" s="32"/>
      <c r="L106" s="33">
        <v>343</v>
      </c>
      <c r="M106" s="31">
        <f t="shared" si="13"/>
        <v>128.25</v>
      </c>
      <c r="N106" s="32"/>
      <c r="O106" s="33">
        <v>443</v>
      </c>
      <c r="P106" s="31">
        <f t="shared" si="14"/>
        <v>148.6</v>
      </c>
      <c r="Q106" s="36"/>
    </row>
    <row r="107" spans="5:17" x14ac:dyDescent="0.2">
      <c r="E107" s="29"/>
      <c r="F107" s="30">
        <v>94</v>
      </c>
      <c r="G107" s="31">
        <f t="shared" si="15"/>
        <v>47</v>
      </c>
      <c r="H107" s="40"/>
      <c r="I107" s="33">
        <v>244</v>
      </c>
      <c r="J107" s="31">
        <f t="shared" si="12"/>
        <v>103.2</v>
      </c>
      <c r="K107" s="32"/>
      <c r="L107" s="33">
        <v>344</v>
      </c>
      <c r="M107" s="31">
        <f t="shared" si="13"/>
        <v>128.5</v>
      </c>
      <c r="N107" s="32"/>
      <c r="O107" s="33">
        <v>444</v>
      </c>
      <c r="P107" s="31">
        <f t="shared" si="14"/>
        <v>148.80000000000001</v>
      </c>
      <c r="Q107" s="36"/>
    </row>
    <row r="108" spans="5:17" x14ac:dyDescent="0.2">
      <c r="E108" s="29"/>
      <c r="F108" s="30">
        <v>95</v>
      </c>
      <c r="G108" s="31">
        <f t="shared" si="15"/>
        <v>47.5</v>
      </c>
      <c r="H108" s="40"/>
      <c r="I108" s="33">
        <v>245</v>
      </c>
      <c r="J108" s="31">
        <f t="shared" si="12"/>
        <v>103.5</v>
      </c>
      <c r="K108" s="32"/>
      <c r="L108" s="33">
        <v>345</v>
      </c>
      <c r="M108" s="31">
        <f t="shared" si="13"/>
        <v>128.75</v>
      </c>
      <c r="N108" s="32"/>
      <c r="O108" s="33">
        <v>445</v>
      </c>
      <c r="P108" s="31">
        <f t="shared" si="14"/>
        <v>149</v>
      </c>
      <c r="Q108" s="36"/>
    </row>
    <row r="109" spans="5:17" x14ac:dyDescent="0.2">
      <c r="E109" s="29"/>
      <c r="F109" s="30">
        <v>96</v>
      </c>
      <c r="G109" s="31">
        <f t="shared" si="15"/>
        <v>48</v>
      </c>
      <c r="H109" s="40"/>
      <c r="I109" s="33">
        <v>246</v>
      </c>
      <c r="J109" s="31">
        <f t="shared" si="12"/>
        <v>103.8</v>
      </c>
      <c r="K109" s="32"/>
      <c r="L109" s="33">
        <v>346</v>
      </c>
      <c r="M109" s="31">
        <f t="shared" si="13"/>
        <v>129</v>
      </c>
      <c r="N109" s="32"/>
      <c r="O109" s="33">
        <v>446</v>
      </c>
      <c r="P109" s="31">
        <f t="shared" si="14"/>
        <v>149.19999999999999</v>
      </c>
      <c r="Q109" s="36"/>
    </row>
    <row r="110" spans="5:17" x14ac:dyDescent="0.2">
      <c r="E110" s="29"/>
      <c r="F110" s="30">
        <v>97</v>
      </c>
      <c r="G110" s="31">
        <f t="shared" si="15"/>
        <v>48.5</v>
      </c>
      <c r="H110" s="40"/>
      <c r="I110" s="33">
        <v>247</v>
      </c>
      <c r="J110" s="31">
        <f t="shared" ref="J110:J113" si="16">$G$163+(I110-$F$163)*I$12</f>
        <v>104.1</v>
      </c>
      <c r="K110" s="32"/>
      <c r="L110" s="33">
        <v>347</v>
      </c>
      <c r="M110" s="31">
        <f t="shared" ref="M110:M113" si="17">$J$113+(L110-$I$113)*L$12</f>
        <v>129.25</v>
      </c>
      <c r="N110" s="32"/>
      <c r="O110" s="33">
        <v>447</v>
      </c>
      <c r="P110" s="31">
        <f t="shared" ref="P110:P113" si="18">$M$113+(O110-$L$113)*O$12</f>
        <v>149.4</v>
      </c>
      <c r="Q110" s="36"/>
    </row>
    <row r="111" spans="5:17" x14ac:dyDescent="0.2">
      <c r="E111" s="29"/>
      <c r="F111" s="30">
        <v>98</v>
      </c>
      <c r="G111" s="31">
        <f t="shared" si="15"/>
        <v>49</v>
      </c>
      <c r="H111" s="40"/>
      <c r="I111" s="33">
        <v>248</v>
      </c>
      <c r="J111" s="31">
        <f t="shared" si="16"/>
        <v>104.4</v>
      </c>
      <c r="K111" s="32"/>
      <c r="L111" s="33">
        <v>348</v>
      </c>
      <c r="M111" s="31">
        <f t="shared" si="17"/>
        <v>129.5</v>
      </c>
      <c r="N111" s="32"/>
      <c r="O111" s="33">
        <v>448</v>
      </c>
      <c r="P111" s="31">
        <f t="shared" si="18"/>
        <v>149.6</v>
      </c>
      <c r="Q111" s="36"/>
    </row>
    <row r="112" spans="5:17" x14ac:dyDescent="0.2">
      <c r="E112" s="29"/>
      <c r="F112" s="30">
        <v>99</v>
      </c>
      <c r="G112" s="31">
        <f t="shared" si="15"/>
        <v>49.5</v>
      </c>
      <c r="H112" s="40"/>
      <c r="I112" s="33">
        <v>249</v>
      </c>
      <c r="J112" s="31">
        <f t="shared" si="16"/>
        <v>104.7</v>
      </c>
      <c r="K112" s="32"/>
      <c r="L112" s="33">
        <v>349</v>
      </c>
      <c r="M112" s="31">
        <f t="shared" si="17"/>
        <v>129.75</v>
      </c>
      <c r="N112" s="32"/>
      <c r="O112" s="33">
        <v>449</v>
      </c>
      <c r="P112" s="31">
        <f t="shared" si="18"/>
        <v>149.80000000000001</v>
      </c>
      <c r="Q112" s="36"/>
    </row>
    <row r="113" spans="5:17" ht="16" thickBot="1" x14ac:dyDescent="0.25">
      <c r="E113" s="29"/>
      <c r="F113" s="30">
        <v>100</v>
      </c>
      <c r="G113" s="31">
        <f t="shared" si="15"/>
        <v>50</v>
      </c>
      <c r="H113" s="41"/>
      <c r="I113" s="42">
        <v>250</v>
      </c>
      <c r="J113" s="39">
        <f t="shared" si="16"/>
        <v>105</v>
      </c>
      <c r="K113" s="43"/>
      <c r="L113" s="42">
        <v>350</v>
      </c>
      <c r="M113" s="39">
        <f t="shared" si="17"/>
        <v>130</v>
      </c>
      <c r="N113" s="43"/>
      <c r="O113" s="42">
        <v>450</v>
      </c>
      <c r="P113" s="39">
        <f t="shared" si="18"/>
        <v>150</v>
      </c>
      <c r="Q113" s="36"/>
    </row>
    <row r="114" spans="5:17" x14ac:dyDescent="0.2">
      <c r="E114" s="29"/>
      <c r="F114" s="30">
        <v>101</v>
      </c>
      <c r="G114" s="31">
        <f t="shared" si="15"/>
        <v>50.5</v>
      </c>
    </row>
    <row r="115" spans="5:17" x14ac:dyDescent="0.2">
      <c r="E115" s="29"/>
      <c r="F115" s="30">
        <v>102</v>
      </c>
      <c r="G115" s="31">
        <f t="shared" si="15"/>
        <v>51</v>
      </c>
    </row>
    <row r="116" spans="5:17" x14ac:dyDescent="0.2">
      <c r="E116" s="29"/>
      <c r="F116" s="30">
        <v>103</v>
      </c>
      <c r="G116" s="31">
        <f t="shared" si="15"/>
        <v>51.5</v>
      </c>
    </row>
    <row r="117" spans="5:17" x14ac:dyDescent="0.2">
      <c r="E117" s="29"/>
      <c r="F117" s="30">
        <v>104</v>
      </c>
      <c r="G117" s="31">
        <f t="shared" si="15"/>
        <v>52</v>
      </c>
    </row>
    <row r="118" spans="5:17" x14ac:dyDescent="0.2">
      <c r="E118" s="29"/>
      <c r="F118" s="30">
        <v>105</v>
      </c>
      <c r="G118" s="31">
        <f t="shared" si="15"/>
        <v>52.5</v>
      </c>
    </row>
    <row r="119" spans="5:17" x14ac:dyDescent="0.2">
      <c r="E119" s="29"/>
      <c r="F119" s="30">
        <v>106</v>
      </c>
      <c r="G119" s="31">
        <f t="shared" si="15"/>
        <v>53</v>
      </c>
    </row>
    <row r="120" spans="5:17" x14ac:dyDescent="0.2">
      <c r="E120" s="29"/>
      <c r="F120" s="30">
        <v>107</v>
      </c>
      <c r="G120" s="31">
        <f t="shared" si="15"/>
        <v>53.5</v>
      </c>
    </row>
    <row r="121" spans="5:17" x14ac:dyDescent="0.2">
      <c r="E121" s="29"/>
      <c r="F121" s="30">
        <v>108</v>
      </c>
      <c r="G121" s="31">
        <f t="shared" si="15"/>
        <v>54</v>
      </c>
    </row>
    <row r="122" spans="5:17" x14ac:dyDescent="0.2">
      <c r="E122" s="29"/>
      <c r="F122" s="30">
        <v>109</v>
      </c>
      <c r="G122" s="31">
        <f t="shared" si="15"/>
        <v>54.5</v>
      </c>
    </row>
    <row r="123" spans="5:17" x14ac:dyDescent="0.2">
      <c r="E123" s="29"/>
      <c r="F123" s="30">
        <v>110</v>
      </c>
      <c r="G123" s="31">
        <f t="shared" si="15"/>
        <v>55</v>
      </c>
    </row>
    <row r="124" spans="5:17" x14ac:dyDescent="0.2">
      <c r="E124" s="29"/>
      <c r="F124" s="30">
        <v>111</v>
      </c>
      <c r="G124" s="31">
        <f t="shared" si="15"/>
        <v>55.5</v>
      </c>
    </row>
    <row r="125" spans="5:17" x14ac:dyDescent="0.2">
      <c r="E125" s="29"/>
      <c r="F125" s="30">
        <v>112</v>
      </c>
      <c r="G125" s="31">
        <f t="shared" si="15"/>
        <v>56</v>
      </c>
    </row>
    <row r="126" spans="5:17" x14ac:dyDescent="0.2">
      <c r="E126" s="29"/>
      <c r="F126" s="30">
        <v>113</v>
      </c>
      <c r="G126" s="31">
        <f t="shared" si="15"/>
        <v>56.5</v>
      </c>
    </row>
    <row r="127" spans="5:17" x14ac:dyDescent="0.2">
      <c r="E127" s="29"/>
      <c r="F127" s="30">
        <v>114</v>
      </c>
      <c r="G127" s="31">
        <f t="shared" si="15"/>
        <v>57</v>
      </c>
    </row>
    <row r="128" spans="5:17" x14ac:dyDescent="0.2">
      <c r="E128" s="29"/>
      <c r="F128" s="30">
        <v>115</v>
      </c>
      <c r="G128" s="31">
        <f t="shared" si="15"/>
        <v>57.5</v>
      </c>
    </row>
    <row r="129" spans="5:7" x14ac:dyDescent="0.2">
      <c r="E129" s="29"/>
      <c r="F129" s="30">
        <v>116</v>
      </c>
      <c r="G129" s="31">
        <f t="shared" si="15"/>
        <v>58</v>
      </c>
    </row>
    <row r="130" spans="5:7" x14ac:dyDescent="0.2">
      <c r="E130" s="29"/>
      <c r="F130" s="30">
        <v>117</v>
      </c>
      <c r="G130" s="31">
        <f t="shared" si="15"/>
        <v>58.5</v>
      </c>
    </row>
    <row r="131" spans="5:7" x14ac:dyDescent="0.2">
      <c r="E131" s="29"/>
      <c r="F131" s="30">
        <v>118</v>
      </c>
      <c r="G131" s="31">
        <f t="shared" si="15"/>
        <v>59</v>
      </c>
    </row>
    <row r="132" spans="5:7" x14ac:dyDescent="0.2">
      <c r="E132" s="29"/>
      <c r="F132" s="30">
        <v>119</v>
      </c>
      <c r="G132" s="31">
        <f t="shared" si="15"/>
        <v>59.5</v>
      </c>
    </row>
    <row r="133" spans="5:7" x14ac:dyDescent="0.2">
      <c r="E133" s="29"/>
      <c r="F133" s="30">
        <v>120</v>
      </c>
      <c r="G133" s="31">
        <f t="shared" si="15"/>
        <v>60</v>
      </c>
    </row>
    <row r="134" spans="5:7" x14ac:dyDescent="0.2">
      <c r="E134" s="29"/>
      <c r="F134" s="30">
        <v>121</v>
      </c>
      <c r="G134" s="31">
        <f t="shared" si="15"/>
        <v>60.5</v>
      </c>
    </row>
    <row r="135" spans="5:7" x14ac:dyDescent="0.2">
      <c r="E135" s="29"/>
      <c r="F135" s="30">
        <v>122</v>
      </c>
      <c r="G135" s="31">
        <f t="shared" si="15"/>
        <v>61</v>
      </c>
    </row>
    <row r="136" spans="5:7" x14ac:dyDescent="0.2">
      <c r="E136" s="29"/>
      <c r="F136" s="30">
        <v>123</v>
      </c>
      <c r="G136" s="31">
        <f t="shared" si="15"/>
        <v>61.5</v>
      </c>
    </row>
    <row r="137" spans="5:7" x14ac:dyDescent="0.2">
      <c r="E137" s="29"/>
      <c r="F137" s="30">
        <v>124</v>
      </c>
      <c r="G137" s="31">
        <f t="shared" si="15"/>
        <v>62</v>
      </c>
    </row>
    <row r="138" spans="5:7" x14ac:dyDescent="0.2">
      <c r="E138" s="29"/>
      <c r="F138" s="30">
        <v>125</v>
      </c>
      <c r="G138" s="31">
        <f t="shared" si="15"/>
        <v>62.5</v>
      </c>
    </row>
    <row r="139" spans="5:7" x14ac:dyDescent="0.2">
      <c r="E139" s="29"/>
      <c r="F139" s="30">
        <v>126</v>
      </c>
      <c r="G139" s="31">
        <f t="shared" ref="G139:G163" si="19">$F139*$F$12</f>
        <v>63</v>
      </c>
    </row>
    <row r="140" spans="5:7" x14ac:dyDescent="0.2">
      <c r="E140" s="29"/>
      <c r="F140" s="30">
        <v>127</v>
      </c>
      <c r="G140" s="31">
        <f t="shared" si="19"/>
        <v>63.5</v>
      </c>
    </row>
    <row r="141" spans="5:7" x14ac:dyDescent="0.2">
      <c r="E141" s="29"/>
      <c r="F141" s="30">
        <v>128</v>
      </c>
      <c r="G141" s="31">
        <f t="shared" si="19"/>
        <v>64</v>
      </c>
    </row>
    <row r="142" spans="5:7" x14ac:dyDescent="0.2">
      <c r="E142" s="29"/>
      <c r="F142" s="30">
        <v>129</v>
      </c>
      <c r="G142" s="31">
        <f t="shared" si="19"/>
        <v>64.5</v>
      </c>
    </row>
    <row r="143" spans="5:7" x14ac:dyDescent="0.2">
      <c r="E143" s="29"/>
      <c r="F143" s="30">
        <v>130</v>
      </c>
      <c r="G143" s="31">
        <f t="shared" si="19"/>
        <v>65</v>
      </c>
    </row>
    <row r="144" spans="5:7" x14ac:dyDescent="0.2">
      <c r="E144" s="29"/>
      <c r="F144" s="30">
        <v>131</v>
      </c>
      <c r="G144" s="31">
        <f t="shared" si="19"/>
        <v>65.5</v>
      </c>
    </row>
    <row r="145" spans="5:7" x14ac:dyDescent="0.2">
      <c r="E145" s="29"/>
      <c r="F145" s="30">
        <v>132</v>
      </c>
      <c r="G145" s="31">
        <f t="shared" si="19"/>
        <v>66</v>
      </c>
    </row>
    <row r="146" spans="5:7" x14ac:dyDescent="0.2">
      <c r="E146" s="29"/>
      <c r="F146" s="30">
        <v>133</v>
      </c>
      <c r="G146" s="31">
        <f t="shared" si="19"/>
        <v>66.5</v>
      </c>
    </row>
    <row r="147" spans="5:7" x14ac:dyDescent="0.2">
      <c r="E147" s="29"/>
      <c r="F147" s="30">
        <v>134</v>
      </c>
      <c r="G147" s="31">
        <f t="shared" si="19"/>
        <v>67</v>
      </c>
    </row>
    <row r="148" spans="5:7" x14ac:dyDescent="0.2">
      <c r="E148" s="29"/>
      <c r="F148" s="30">
        <v>135</v>
      </c>
      <c r="G148" s="31">
        <f t="shared" si="19"/>
        <v>67.5</v>
      </c>
    </row>
    <row r="149" spans="5:7" x14ac:dyDescent="0.2">
      <c r="E149" s="29"/>
      <c r="F149" s="30">
        <v>136</v>
      </c>
      <c r="G149" s="31">
        <f t="shared" si="19"/>
        <v>68</v>
      </c>
    </row>
    <row r="150" spans="5:7" x14ac:dyDescent="0.2">
      <c r="E150" s="29"/>
      <c r="F150" s="30">
        <v>137</v>
      </c>
      <c r="G150" s="31">
        <f t="shared" si="19"/>
        <v>68.5</v>
      </c>
    </row>
    <row r="151" spans="5:7" x14ac:dyDescent="0.2">
      <c r="E151" s="29"/>
      <c r="F151" s="30">
        <v>138</v>
      </c>
      <c r="G151" s="31">
        <f t="shared" si="19"/>
        <v>69</v>
      </c>
    </row>
    <row r="152" spans="5:7" x14ac:dyDescent="0.2">
      <c r="E152" s="29"/>
      <c r="F152" s="30">
        <v>139</v>
      </c>
      <c r="G152" s="31">
        <f t="shared" si="19"/>
        <v>69.5</v>
      </c>
    </row>
    <row r="153" spans="5:7" x14ac:dyDescent="0.2">
      <c r="E153" s="29"/>
      <c r="F153" s="30">
        <v>140</v>
      </c>
      <c r="G153" s="31">
        <f t="shared" si="19"/>
        <v>70</v>
      </c>
    </row>
    <row r="154" spans="5:7" x14ac:dyDescent="0.2">
      <c r="E154" s="29"/>
      <c r="F154" s="30">
        <v>141</v>
      </c>
      <c r="G154" s="31">
        <f t="shared" si="19"/>
        <v>70.5</v>
      </c>
    </row>
    <row r="155" spans="5:7" x14ac:dyDescent="0.2">
      <c r="E155" s="29"/>
      <c r="F155" s="30">
        <v>142</v>
      </c>
      <c r="G155" s="31">
        <f t="shared" si="19"/>
        <v>71</v>
      </c>
    </row>
    <row r="156" spans="5:7" x14ac:dyDescent="0.2">
      <c r="E156" s="29"/>
      <c r="F156" s="30">
        <v>143</v>
      </c>
      <c r="G156" s="31">
        <f t="shared" si="19"/>
        <v>71.5</v>
      </c>
    </row>
    <row r="157" spans="5:7" x14ac:dyDescent="0.2">
      <c r="E157" s="29"/>
      <c r="F157" s="30">
        <v>144</v>
      </c>
      <c r="G157" s="31">
        <f t="shared" si="19"/>
        <v>72</v>
      </c>
    </row>
    <row r="158" spans="5:7" x14ac:dyDescent="0.2">
      <c r="E158" s="29"/>
      <c r="F158" s="30">
        <v>145</v>
      </c>
      <c r="G158" s="31">
        <f t="shared" si="19"/>
        <v>72.5</v>
      </c>
    </row>
    <row r="159" spans="5:7" x14ac:dyDescent="0.2">
      <c r="E159" s="29"/>
      <c r="F159" s="30">
        <v>146</v>
      </c>
      <c r="G159" s="31">
        <f t="shared" si="19"/>
        <v>73</v>
      </c>
    </row>
    <row r="160" spans="5:7" x14ac:dyDescent="0.2">
      <c r="E160" s="29"/>
      <c r="F160" s="30">
        <v>147</v>
      </c>
      <c r="G160" s="31">
        <f t="shared" si="19"/>
        <v>73.5</v>
      </c>
    </row>
    <row r="161" spans="5:10" x14ac:dyDescent="0.2">
      <c r="E161" s="29"/>
      <c r="F161" s="30">
        <v>148</v>
      </c>
      <c r="G161" s="31">
        <f t="shared" si="19"/>
        <v>74</v>
      </c>
    </row>
    <row r="162" spans="5:10" x14ac:dyDescent="0.2">
      <c r="E162" s="29"/>
      <c r="F162" s="30">
        <v>149</v>
      </c>
      <c r="G162" s="31">
        <f t="shared" si="19"/>
        <v>74.5</v>
      </c>
    </row>
    <row r="163" spans="5:10" ht="16" thickBot="1" x14ac:dyDescent="0.25">
      <c r="E163" s="37"/>
      <c r="F163" s="38">
        <v>150</v>
      </c>
      <c r="G163" s="39">
        <f t="shared" si="19"/>
        <v>75</v>
      </c>
    </row>
    <row r="164" spans="5:10" x14ac:dyDescent="0.2">
      <c r="G164"/>
      <c r="H164"/>
      <c r="I164"/>
      <c r="J164"/>
    </row>
    <row r="173" spans="5:10" x14ac:dyDescent="0.2">
      <c r="G173"/>
      <c r="H173"/>
      <c r="I173"/>
    </row>
  </sheetData>
  <sheetProtection sheet="1" objects="1" scenarios="1" selectLockedCells="1"/>
  <mergeCells count="11">
    <mergeCell ref="C10:D10"/>
    <mergeCell ref="C12:D12"/>
    <mergeCell ref="C4:S4"/>
    <mergeCell ref="E9:G9"/>
    <mergeCell ref="H9:J9"/>
    <mergeCell ref="K9:M9"/>
    <mergeCell ref="N9:P9"/>
    <mergeCell ref="Q9:S9"/>
    <mergeCell ref="C9:D9"/>
    <mergeCell ref="C6:G6"/>
    <mergeCell ref="K6:M6"/>
  </mergeCells>
  <conditionalFormatting sqref="F14:G163">
    <cfRule type="expression" dxfId="3" priority="3">
      <formula>MOD(ROW(),2)=0</formula>
    </cfRule>
  </conditionalFormatting>
  <conditionalFormatting sqref="I14:J113">
    <cfRule type="expression" dxfId="2" priority="2">
      <formula>MOD(ROW(),2)=0</formula>
    </cfRule>
  </conditionalFormatting>
  <conditionalFormatting sqref="L14:M113">
    <cfRule type="expression" dxfId="1" priority="1">
      <formula>MOD(ROW(),2)=0</formula>
    </cfRule>
  </conditionalFormatting>
  <conditionalFormatting sqref="O14:P113">
    <cfRule type="expression" dxfId="0" priority="4">
      <formula>MOD(ROW(),2)=0</formula>
    </cfRule>
  </conditionalFormatting>
  <dataValidations count="1">
    <dataValidation type="custom" allowBlank="1" showInputMessage="1" showErrorMessage="1" errorTitle="Fehler!" error="Entfernunegn ab 451km zulässig!" promptTitle="KM" prompt="Entferung tour-re-tour (km)" sqref="R14" xr:uid="{5811A4A6-A569-9F4E-8AAA-E2046B1D0AB2}">
      <formula1>R14&gt;450</formula1>
    </dataValidation>
  </dataValidations>
  <pageMargins left="0.7" right="0.7" top="0.78740157499999996" bottom="0.78740157499999996" header="0.3" footer="0.3"/>
  <pageSetup paperSize="9" orientation="portrait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8566810F2459F44971E7FD79FA8F4D0" ma:contentTypeVersion="15" ma:contentTypeDescription="Ein neues Dokument erstellen." ma:contentTypeScope="" ma:versionID="03194376c425cff971a0877e24de155a">
  <xsd:schema xmlns:xsd="http://www.w3.org/2001/XMLSchema" xmlns:xs="http://www.w3.org/2001/XMLSchema" xmlns:p="http://schemas.microsoft.com/office/2006/metadata/properties" xmlns:ns2="902eff0c-ad9d-4a4a-9fcc-f107f94b3ddd" xmlns:ns3="93d0af25-b493-4830-b36a-31f40b26f5ab" targetNamespace="http://schemas.microsoft.com/office/2006/metadata/properties" ma:root="true" ma:fieldsID="45ca79fa6e5b94c603f238dc88d97f58" ns2:_="" ns3:_="">
    <xsd:import namespace="902eff0c-ad9d-4a4a-9fcc-f107f94b3ddd"/>
    <xsd:import namespace="93d0af25-b493-4830-b36a-31f40b26f5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2eff0c-ad9d-4a4a-9fcc-f107f94b3d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Bildmarkierungen" ma:readOnly="false" ma:fieldId="{5cf76f15-5ced-4ddc-b409-7134ff3c332f}" ma:taxonomyMulti="true" ma:sspId="45a34f60-6b45-45f0-a5d5-2757a9943b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d0af25-b493-4830-b36a-31f40b26f5ab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c9b21efd-969f-4449-a5a5-7cf4ac08ca98}" ma:internalName="TaxCatchAll" ma:showField="CatchAllData" ma:web="93d0af25-b493-4830-b36a-31f40b26f5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02eff0c-ad9d-4a4a-9fcc-f107f94b3ddd">
      <Terms xmlns="http://schemas.microsoft.com/office/infopath/2007/PartnerControls"/>
    </lcf76f155ced4ddcb4097134ff3c332f>
    <TaxCatchAll xmlns="93d0af25-b493-4830-b36a-31f40b26f5ab" xsi:nil="true"/>
  </documentManagement>
</p:properties>
</file>

<file path=customXml/itemProps1.xml><?xml version="1.0" encoding="utf-8"?>
<ds:datastoreItem xmlns:ds="http://schemas.openxmlformats.org/officeDocument/2006/customXml" ds:itemID="{5D36228F-133E-49D6-8DA0-2142820E697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66A1D7A-F0D4-4670-98CB-13D79EB18227}"/>
</file>

<file path=customXml/itemProps3.xml><?xml version="1.0" encoding="utf-8"?>
<ds:datastoreItem xmlns:ds="http://schemas.openxmlformats.org/officeDocument/2006/customXml" ds:itemID="{D7889296-71B0-46F8-A055-22EAA5D25AA6}">
  <ds:schemaRefs>
    <ds:schemaRef ds:uri="http://schemas.microsoft.com/office/2006/documentManagement/types"/>
    <ds:schemaRef ds:uri="http://www.w3.org/XML/1998/namespace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terms/"/>
    <ds:schemaRef ds:uri="http://schemas.openxmlformats.org/package/2006/metadata/core-properties"/>
    <ds:schemaRef ds:uri="93d0af25-b493-4830-b36a-31f40b26f5ab"/>
    <ds:schemaRef ds:uri="902eff0c-ad9d-4a4a-9fcc-f107f94b3dd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Formular</vt:lpstr>
      <vt:lpstr>Berechnungstabelle</vt:lpstr>
      <vt:lpstr>Formular!Druckbereich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Siami</dc:creator>
  <cp:keywords/>
  <dc:description/>
  <cp:lastModifiedBy>Wolfgang Eliasch (Präsident ÖTSV)</cp:lastModifiedBy>
  <cp:revision/>
  <cp:lastPrinted>2026-01-06T20:18:13Z</cp:lastPrinted>
  <dcterms:created xsi:type="dcterms:W3CDTF">2014-01-09T07:51:06Z</dcterms:created>
  <dcterms:modified xsi:type="dcterms:W3CDTF">2026-09-02T15:34:08Z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0x01010038566810F2459F44971E7FD79FA8F4D0</vt:lpwstr>
  </property>
  <property fmtid="{D5CDD505-2E9C-101B-9397-08002B2CF9AE}" pid="3" name="MediaServiceImageTags">
    <vt:lpwstr/>
  </property>
</Properties>
</file>